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Examined material (H. abeillei)" sheetId="2" r:id="rId1"/>
    <sheet name="Morphometric data (H. abeillei)" sheetId="1" r:id="rId2"/>
    <sheet name="Punctatissima gr_1" sheetId="3" r:id="rId3"/>
  </sheets>
  <definedNames>
    <definedName name="_xlnm._FilterDatabase" localSheetId="0" hidden="1">'Examined material (H. abeillei)'!$A$1:$M$27</definedName>
    <definedName name="_xlnm._FilterDatabase" localSheetId="1" hidden="1">'Morphometric data (H. abeillei)'!$A$1:$AC$1</definedName>
    <definedName name="_xlnm._FilterDatabase" localSheetId="2" hidden="1">'Punctatissima gr_1'!$A$1:$J$1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3" l="1"/>
  <c r="J2" i="3" s="1"/>
  <c r="I12" i="3"/>
  <c r="J12" i="3" s="1"/>
  <c r="I13" i="3"/>
  <c r="J13" i="3" s="1"/>
  <c r="I11" i="3"/>
  <c r="I14" i="3"/>
  <c r="J14" i="3" s="1"/>
  <c r="I15" i="3"/>
  <c r="J15" i="3" s="1"/>
  <c r="I16" i="3"/>
  <c r="J16" i="3" s="1"/>
  <c r="H12" i="3"/>
  <c r="H13" i="3"/>
  <c r="H14" i="3"/>
  <c r="H15" i="3"/>
  <c r="H16" i="3"/>
  <c r="J11" i="3"/>
  <c r="H11" i="3"/>
  <c r="I10" i="3"/>
  <c r="J10" i="3" s="1"/>
  <c r="H10" i="3"/>
  <c r="I9" i="3"/>
  <c r="J9" i="3" s="1"/>
  <c r="H9" i="3"/>
  <c r="I8" i="3"/>
  <c r="J8" i="3" s="1"/>
  <c r="H8" i="3"/>
  <c r="I7" i="3"/>
  <c r="J7" i="3" s="1"/>
  <c r="H7" i="3"/>
  <c r="I6" i="3"/>
  <c r="J6" i="3" s="1"/>
  <c r="H6" i="3"/>
  <c r="I5" i="3"/>
  <c r="J5" i="3" s="1"/>
  <c r="H5" i="3"/>
  <c r="I4" i="3"/>
  <c r="J4" i="3" s="1"/>
  <c r="H4" i="3"/>
  <c r="I3" i="3"/>
  <c r="J3" i="3" s="1"/>
  <c r="H3" i="3"/>
  <c r="H2" i="3"/>
  <c r="R23" i="1" l="1"/>
  <c r="X23" i="1" s="1"/>
  <c r="S23" i="1"/>
  <c r="U23" i="1" l="1"/>
  <c r="Y23" i="1"/>
  <c r="AB23" i="1"/>
  <c r="T23" i="1"/>
  <c r="AC23" i="1"/>
  <c r="V23" i="1"/>
  <c r="W23" i="1"/>
  <c r="Z23" i="1"/>
  <c r="AA23" i="1"/>
  <c r="R14" i="1"/>
  <c r="Y14" i="1" s="1"/>
  <c r="S14" i="1"/>
  <c r="W14" i="1" l="1"/>
  <c r="V14" i="1"/>
  <c r="T14" i="1"/>
  <c r="Z14" i="1"/>
  <c r="AB14" i="1"/>
  <c r="AA14" i="1"/>
  <c r="AC14" i="1"/>
  <c r="U14" i="1"/>
  <c r="X14" i="1"/>
  <c r="S2" i="1"/>
  <c r="S3" i="1" l="1"/>
  <c r="S4" i="1"/>
  <c r="S5" i="1"/>
  <c r="S6" i="1"/>
  <c r="S7" i="1"/>
  <c r="S8" i="1"/>
  <c r="S9" i="1"/>
  <c r="S10" i="1"/>
  <c r="S11" i="1"/>
  <c r="S12" i="1"/>
  <c r="S13" i="1"/>
  <c r="S15" i="1"/>
  <c r="S16" i="1"/>
  <c r="S17" i="1"/>
  <c r="S18" i="1"/>
  <c r="S19" i="1"/>
  <c r="S20" i="1"/>
  <c r="S21" i="1"/>
  <c r="S22" i="1"/>
  <c r="R15" i="1" l="1"/>
  <c r="R16" i="1"/>
  <c r="R17" i="1"/>
  <c r="R18" i="1"/>
  <c r="R19" i="1"/>
  <c r="R20" i="1"/>
  <c r="R21" i="1"/>
  <c r="R22" i="1"/>
  <c r="W20" i="1" l="1"/>
  <c r="V20" i="1"/>
  <c r="V16" i="1"/>
  <c r="W16" i="1"/>
  <c r="T17" i="1"/>
  <c r="W17" i="1"/>
  <c r="V17" i="1"/>
  <c r="T19" i="1"/>
  <c r="V19" i="1"/>
  <c r="W19" i="1"/>
  <c r="V15" i="1"/>
  <c r="W15" i="1"/>
  <c r="U21" i="1"/>
  <c r="V21" i="1"/>
  <c r="W21" i="1"/>
  <c r="V22" i="1"/>
  <c r="W22" i="1"/>
  <c r="T18" i="1"/>
  <c r="V18" i="1"/>
  <c r="W18" i="1"/>
  <c r="U16" i="1"/>
  <c r="U15" i="1"/>
  <c r="T16" i="1"/>
  <c r="U22" i="1"/>
  <c r="T22" i="1"/>
  <c r="Y21" i="1"/>
  <c r="U18" i="1"/>
  <c r="AB21" i="1"/>
  <c r="X15" i="1"/>
  <c r="Y22" i="1"/>
  <c r="X21" i="1"/>
  <c r="U17" i="1"/>
  <c r="X22" i="1"/>
  <c r="AC20" i="1"/>
  <c r="AC19" i="1"/>
  <c r="Y20" i="1"/>
  <c r="AC18" i="1"/>
  <c r="Y19" i="1"/>
  <c r="AC17" i="1"/>
  <c r="Y18" i="1"/>
  <c r="X18" i="1"/>
  <c r="AB16" i="1"/>
  <c r="AC15" i="1"/>
  <c r="AC22" i="1"/>
  <c r="T21" i="1"/>
  <c r="U20" i="1"/>
  <c r="X17" i="1"/>
  <c r="Y16" i="1"/>
  <c r="AB15" i="1"/>
  <c r="AB20" i="1"/>
  <c r="AB19" i="1"/>
  <c r="X20" i="1"/>
  <c r="AB18" i="1"/>
  <c r="X19" i="1"/>
  <c r="AB17" i="1"/>
  <c r="AC16" i="1"/>
  <c r="T15" i="1"/>
  <c r="Y17" i="1"/>
  <c r="AB22" i="1"/>
  <c r="AC21" i="1"/>
  <c r="T20" i="1"/>
  <c r="U19" i="1"/>
  <c r="X16" i="1"/>
  <c r="Y15" i="1"/>
  <c r="R13" i="1"/>
  <c r="W13" i="1" s="1"/>
  <c r="R10" i="1"/>
  <c r="R9" i="1"/>
  <c r="R8" i="1"/>
  <c r="X9" i="1" l="1"/>
  <c r="W9" i="1"/>
  <c r="Y9" i="1"/>
  <c r="Z9" i="1"/>
  <c r="Y13" i="1"/>
  <c r="Z13" i="1"/>
  <c r="AB13" i="1"/>
  <c r="T13" i="1"/>
  <c r="V9" i="1"/>
  <c r="X13" i="1"/>
  <c r="AA10" i="1"/>
  <c r="X8" i="1"/>
  <c r="T10" i="1"/>
  <c r="Y8" i="1"/>
  <c r="U10" i="1"/>
  <c r="V10" i="1"/>
  <c r="AA13" i="1"/>
  <c r="Z8" i="1"/>
  <c r="AA8" i="1"/>
  <c r="W10" i="1"/>
  <c r="V8" i="1"/>
  <c r="AA9" i="1"/>
  <c r="AC13" i="1"/>
  <c r="AB8" i="1"/>
  <c r="T9" i="1"/>
  <c r="AB9" i="1"/>
  <c r="Y10" i="1"/>
  <c r="V13" i="1"/>
  <c r="W8" i="1"/>
  <c r="AB10" i="1"/>
  <c r="AC10" i="1"/>
  <c r="T8" i="1"/>
  <c r="U8" i="1"/>
  <c r="X10" i="1"/>
  <c r="U13" i="1"/>
  <c r="AC8" i="1"/>
  <c r="U9" i="1"/>
  <c r="AC9" i="1"/>
  <c r="Z10" i="1"/>
  <c r="R7" i="1"/>
  <c r="W7" i="1" l="1"/>
  <c r="X7" i="1"/>
  <c r="Y7" i="1"/>
  <c r="U7" i="1"/>
  <c r="AB7" i="1"/>
  <c r="AC7" i="1"/>
  <c r="T7" i="1"/>
  <c r="V7" i="1"/>
  <c r="Z7" i="1"/>
  <c r="R12" i="1" l="1"/>
  <c r="AB12" i="1" l="1"/>
  <c r="W12" i="1"/>
  <c r="X12" i="1"/>
  <c r="V12" i="1"/>
  <c r="Z12" i="1"/>
  <c r="T12" i="1"/>
  <c r="Y12" i="1"/>
  <c r="AC12" i="1"/>
  <c r="U12" i="1"/>
  <c r="AA12" i="1"/>
  <c r="R6" i="1"/>
  <c r="R5" i="1"/>
  <c r="R11" i="1"/>
  <c r="R3" i="1"/>
  <c r="R4" i="1"/>
  <c r="R2" i="1"/>
  <c r="U3" i="1" l="1"/>
  <c r="X6" i="1"/>
  <c r="V2" i="1"/>
  <c r="Z2" i="1"/>
  <c r="X5" i="1"/>
  <c r="V5" i="1"/>
  <c r="Z5" i="1"/>
  <c r="T6" i="1"/>
  <c r="AB2" i="1"/>
  <c r="Y2" i="1"/>
  <c r="T5" i="1"/>
  <c r="U2" i="1"/>
  <c r="Y6" i="1"/>
  <c r="AA5" i="1"/>
  <c r="AA2" i="1"/>
  <c r="AC2" i="1"/>
  <c r="T2" i="1"/>
  <c r="U6" i="1"/>
  <c r="W2" i="1"/>
  <c r="AA6" i="1"/>
  <c r="Z6" i="1"/>
  <c r="V6" i="1"/>
  <c r="U5" i="1"/>
  <c r="T4" i="1"/>
  <c r="Z4" i="1"/>
  <c r="V4" i="1"/>
  <c r="AC6" i="1"/>
  <c r="X3" i="1"/>
  <c r="V3" i="1"/>
  <c r="Z3" i="1"/>
  <c r="X2" i="1"/>
  <c r="V11" i="1"/>
  <c r="Z11" i="1"/>
  <c r="AA11" i="1"/>
  <c r="W6" i="1"/>
  <c r="AB6" i="1"/>
  <c r="AB5" i="1"/>
  <c r="W5" i="1"/>
  <c r="AC5" i="1"/>
  <c r="Y5" i="1"/>
  <c r="AC4" i="1"/>
  <c r="W3" i="1"/>
  <c r="AB4" i="1"/>
  <c r="Y11" i="1"/>
  <c r="AA4" i="1"/>
  <c r="T3" i="1"/>
  <c r="X4" i="1"/>
  <c r="X11" i="1"/>
  <c r="Y4" i="1"/>
  <c r="AC3" i="1"/>
  <c r="W11" i="1"/>
  <c r="AB3" i="1"/>
  <c r="U11" i="1"/>
  <c r="W4" i="1"/>
  <c r="AA3" i="1"/>
  <c r="T11" i="1"/>
  <c r="U4" i="1"/>
  <c r="Y3" i="1"/>
  <c r="AC11" i="1"/>
  <c r="AB11" i="1"/>
</calcChain>
</file>

<file path=xl/sharedStrings.xml><?xml version="1.0" encoding="utf-8"?>
<sst xmlns="http://schemas.openxmlformats.org/spreadsheetml/2006/main" count="477" uniqueCount="186">
  <si>
    <t>Caste</t>
  </si>
  <si>
    <t>SL</t>
  </si>
  <si>
    <t>ML</t>
  </si>
  <si>
    <t>MW</t>
  </si>
  <si>
    <t>PeH</t>
  </si>
  <si>
    <t>EL</t>
  </si>
  <si>
    <t>EW</t>
  </si>
  <si>
    <t>PoOC</t>
  </si>
  <si>
    <t>CS</t>
  </si>
  <si>
    <t>PoOC/CS</t>
  </si>
  <si>
    <t>SL/CS</t>
  </si>
  <si>
    <t>ML/CS</t>
  </si>
  <si>
    <t>MW/CS</t>
  </si>
  <si>
    <t>PeH/CS</t>
  </si>
  <si>
    <t>EL/CS</t>
  </si>
  <si>
    <t>EW/CS</t>
  </si>
  <si>
    <t>Collector</t>
  </si>
  <si>
    <t>Country</t>
  </si>
  <si>
    <t>Region</t>
  </si>
  <si>
    <t>Locality</t>
  </si>
  <si>
    <t>E. Schifani</t>
  </si>
  <si>
    <t>A. Scupola</t>
  </si>
  <si>
    <t>Italy</t>
  </si>
  <si>
    <t>Sicily</t>
  </si>
  <si>
    <t>Longitude</t>
  </si>
  <si>
    <t>Latitude</t>
  </si>
  <si>
    <t>Collecting date</t>
  </si>
  <si>
    <t>MH</t>
  </si>
  <si>
    <t>PeL</t>
  </si>
  <si>
    <t>MH/CS</t>
  </si>
  <si>
    <t>Malta</t>
  </si>
  <si>
    <t>M. Menchetti</t>
  </si>
  <si>
    <t>PeL/CS</t>
  </si>
  <si>
    <t>Apulia</t>
  </si>
  <si>
    <t>direct sampling; drawing in the water</t>
  </si>
  <si>
    <t>direct sampling</t>
  </si>
  <si>
    <t>pitfall trap; dealate</t>
  </si>
  <si>
    <t>X</t>
  </si>
  <si>
    <t>38.195197</t>
  </si>
  <si>
    <t>13.335574</t>
  </si>
  <si>
    <t>Palma de Mallorca</t>
  </si>
  <si>
    <t xml:space="preserve">Airport Mallorca </t>
  </si>
  <si>
    <t>Consell, Palma de Mallorca</t>
  </si>
  <si>
    <t>Llampaies, Girona</t>
  </si>
  <si>
    <t>San Fernando de Henares, Madrid</t>
  </si>
  <si>
    <t>La Selva del Camp, Tarragona</t>
  </si>
  <si>
    <t>La Retuerta de Pina de Ebro, Zaragoza</t>
  </si>
  <si>
    <t>Serra de Pàndols,  Tarragona</t>
  </si>
  <si>
    <t>Palau Sant Jordi, Barcelona</t>
  </si>
  <si>
    <t>Sant Cugat del Vallés, Barcelona</t>
  </si>
  <si>
    <t>Benidorm, Alicante</t>
  </si>
  <si>
    <t>J. Gómez-Durán</t>
  </si>
  <si>
    <t>N. Ortiz de Zugasti</t>
  </si>
  <si>
    <t>J.I. López-Colón</t>
  </si>
  <si>
    <t>X. Espadaler</t>
  </si>
  <si>
    <t>J. Blasco leg.</t>
  </si>
  <si>
    <t>S. Serrano</t>
  </si>
  <si>
    <t>F. García</t>
  </si>
  <si>
    <t>J. Arcos</t>
  </si>
  <si>
    <t>Spain</t>
  </si>
  <si>
    <t xml:space="preserve"> 15/07/2009</t>
  </si>
  <si>
    <t>12-18/09/1990</t>
  </si>
  <si>
    <t>10/07 to 18/08/2015</t>
  </si>
  <si>
    <t>1-7/09/1987</t>
  </si>
  <si>
    <t>8-14/08/1989</t>
  </si>
  <si>
    <t>16-24/08/1989</t>
  </si>
  <si>
    <t>25/07 to 9/08/1990</t>
  </si>
  <si>
    <t>Espadaler &amp; López-Colón (2011)</t>
  </si>
  <si>
    <t>Espadaler (1997)</t>
  </si>
  <si>
    <t>García et al. (2020)</t>
  </si>
  <si>
    <t>Albert &amp; Arcos (2015)</t>
  </si>
  <si>
    <t>16-30/08/2004</t>
  </si>
  <si>
    <t>?</t>
  </si>
  <si>
    <t>Published by (inedit if blank)</t>
  </si>
  <si>
    <t>Collection</t>
  </si>
  <si>
    <t>Collecting method</t>
  </si>
  <si>
    <t>Aeroport Mallorca</t>
  </si>
  <si>
    <t>Consell Mallorca2</t>
  </si>
  <si>
    <t>Consell Mallorca3</t>
  </si>
  <si>
    <t>Consell Mallorca4</t>
  </si>
  <si>
    <t>La Selva del Camp1</t>
  </si>
  <si>
    <t>La Selva del Camp2</t>
  </si>
  <si>
    <t>males</t>
  </si>
  <si>
    <t>queens</t>
  </si>
  <si>
    <t>N. Saliba</t>
  </si>
  <si>
    <t>San Gwann</t>
  </si>
  <si>
    <t>14.481909</t>
  </si>
  <si>
    <t>35.910203</t>
  </si>
  <si>
    <t>CW/CL</t>
  </si>
  <si>
    <t>CL</t>
  </si>
  <si>
    <t>CW</t>
  </si>
  <si>
    <t>E. Nalini</t>
  </si>
  <si>
    <t>41.3543</t>
  </si>
  <si>
    <t>16.0833</t>
  </si>
  <si>
    <t>Catalonia</t>
  </si>
  <si>
    <t>Madrid</t>
  </si>
  <si>
    <t>Valencia</t>
  </si>
  <si>
    <t>Aragon</t>
  </si>
  <si>
    <t>Balearic Islands</t>
  </si>
  <si>
    <t>Central Region</t>
  </si>
  <si>
    <t>workers</t>
  </si>
  <si>
    <t>Boieiro et al. 2003</t>
  </si>
  <si>
    <t>Portugal</t>
  </si>
  <si>
    <t>Leiria</t>
  </si>
  <si>
    <t>Sardinia</t>
  </si>
  <si>
    <t>E. Bazzato et al.</t>
  </si>
  <si>
    <t>window trap</t>
  </si>
  <si>
    <t>CL/CW</t>
  </si>
  <si>
    <t>CASENT0135262</t>
  </si>
  <si>
    <t>Madagascar</t>
  </si>
  <si>
    <t>eduardi</t>
  </si>
  <si>
    <t>CASENT0172335</t>
  </si>
  <si>
    <t>New Zealand</t>
  </si>
  <si>
    <t>CASENT0217345</t>
  </si>
  <si>
    <t>South Africa</t>
  </si>
  <si>
    <t>ANTWEB1008430</t>
  </si>
  <si>
    <t>USA (Hawaii)</t>
  </si>
  <si>
    <t>punctatissima</t>
  </si>
  <si>
    <t>FOCOL0983</t>
  </si>
  <si>
    <t>Poland</t>
  </si>
  <si>
    <t>CASENT0055829</t>
  </si>
  <si>
    <t>Madagscar</t>
  </si>
  <si>
    <t>CASENT0059552</t>
  </si>
  <si>
    <t>Mauritius</t>
  </si>
  <si>
    <t>CASENT0087461</t>
  </si>
  <si>
    <t>Central Africa Republic</t>
  </si>
  <si>
    <t>CASENT0101875</t>
  </si>
  <si>
    <t>CASENT0103979</t>
  </si>
  <si>
    <t>USA (Florida)</t>
  </si>
  <si>
    <t>queen</t>
  </si>
  <si>
    <t>male</t>
  </si>
  <si>
    <t>Sant Jeroni de la Murtra, Barcelona</t>
  </si>
  <si>
    <t>Espadaler &amp; López-Soria (1991)</t>
  </si>
  <si>
    <t>direct sampling, water</t>
  </si>
  <si>
    <t>vinegar trap</t>
  </si>
  <si>
    <t>direct sampling, colored dish</t>
  </si>
  <si>
    <t>direct sampling, under tile in dry meadow</t>
  </si>
  <si>
    <t>while digging out A. senilis nest</t>
  </si>
  <si>
    <t>Berlese soil sample</t>
  </si>
  <si>
    <t>MM18A003c (MM personal collection)</t>
  </si>
  <si>
    <t>MM16A048a (MM personal collection)</t>
  </si>
  <si>
    <t>39.551683</t>
  </si>
  <si>
    <t>2.813394</t>
  </si>
  <si>
    <t>2.935379</t>
  </si>
  <si>
    <t>42.124085</t>
  </si>
  <si>
    <t>39.668708</t>
  </si>
  <si>
    <t>40.427087</t>
  </si>
  <si>
    <t>-3.510049</t>
  </si>
  <si>
    <t>41.219364</t>
  </si>
  <si>
    <t>1.144056</t>
  </si>
  <si>
    <t>41.478529</t>
  </si>
  <si>
    <t>-0.269137</t>
  </si>
  <si>
    <t>41.026044</t>
  </si>
  <si>
    <t>0.468062</t>
  </si>
  <si>
    <t>41.470085</t>
  </si>
  <si>
    <t>2.220895</t>
  </si>
  <si>
    <t>41.362742</t>
  </si>
  <si>
    <t>2.152559</t>
  </si>
  <si>
    <t>41.476252</t>
  </si>
  <si>
    <t>2.076812</t>
  </si>
  <si>
    <t>38.549036</t>
  </si>
  <si>
    <t>-0.132138</t>
  </si>
  <si>
    <t>41.498275</t>
  </si>
  <si>
    <t>2.110193</t>
  </si>
  <si>
    <t>39.614534</t>
  </si>
  <si>
    <t>-8.801909</t>
  </si>
  <si>
    <t>Sample Code</t>
  </si>
  <si>
    <t>Origin</t>
  </si>
  <si>
    <t>Species</t>
  </si>
  <si>
    <t>Measured By</t>
  </si>
  <si>
    <t>October 2014</t>
  </si>
  <si>
    <r>
      <t>Mondello</t>
    </r>
    <r>
      <rPr>
        <sz val="11"/>
        <rFont val="Calibri (Body)"/>
      </rPr>
      <t>, Palermo</t>
    </r>
  </si>
  <si>
    <r>
      <t>Acquarica del Capo</t>
    </r>
    <r>
      <rPr>
        <sz val="11"/>
        <rFont val="Calibri (Body)"/>
      </rPr>
      <t xml:space="preserve"> , Lecce</t>
    </r>
  </si>
  <si>
    <r>
      <t>Santo Saba</t>
    </r>
    <r>
      <rPr>
        <sz val="11"/>
        <rFont val="Calibri (Body)"/>
      </rPr>
      <t>, Messina</t>
    </r>
  </si>
  <si>
    <r>
      <t>Trinitapoli</t>
    </r>
    <r>
      <rPr>
        <sz val="11"/>
        <rFont val="Calibri (Body)"/>
      </rPr>
      <t>, Barletta-Andria-Trani</t>
    </r>
  </si>
  <si>
    <r>
      <t>Bellaterra</t>
    </r>
    <r>
      <rPr>
        <sz val="11"/>
        <rFont val="Calibri (Body)"/>
      </rPr>
      <t>, Barcelona</t>
    </r>
  </si>
  <si>
    <r>
      <t>Alqueidao da Serra</t>
    </r>
    <r>
      <rPr>
        <sz val="11"/>
        <rFont val="Calibri (Body)"/>
      </rPr>
      <t>, Porto de Mós</t>
    </r>
  </si>
  <si>
    <t>Quartu S.E. (CA), Loc. Porticciolo, Via Riccione</t>
  </si>
  <si>
    <t>19/07/2019-21/08/2019</t>
  </si>
  <si>
    <t>E. Bazzato</t>
  </si>
  <si>
    <t>39.22003299</t>
  </si>
  <si>
    <t>9.264884001</t>
  </si>
  <si>
    <t>39.569055</t>
  </si>
  <si>
    <t>2.65016</t>
  </si>
  <si>
    <t>PeW</t>
  </si>
  <si>
    <t>PeW/CS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</si>
</sst>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 (Body)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1" applyFont="1"/>
    <xf numFmtId="2" fontId="2" fillId="0" borderId="0" xfId="0" applyNumberFormat="1" applyFont="1"/>
    <xf numFmtId="0" fontId="4" fillId="0" borderId="0" xfId="0" applyFont="1"/>
    <xf numFmtId="0" fontId="2" fillId="0" borderId="0" xfId="2" applyFont="1"/>
    <xf numFmtId="0" fontId="2" fillId="0" borderId="0" xfId="2" applyNumberFormat="1" applyFont="1" applyFill="1" applyAlignment="1">
      <alignment horizontal="right"/>
    </xf>
    <xf numFmtId="0" fontId="2" fillId="0" borderId="0" xfId="2" applyFont="1" applyFill="1"/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left"/>
    </xf>
    <xf numFmtId="0" fontId="2" fillId="0" borderId="0" xfId="0" applyFont="1" applyFill="1"/>
    <xf numFmtId="2" fontId="0" fillId="0" borderId="0" xfId="0" applyNumberFormat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93" workbookViewId="0">
      <selection activeCell="L29" sqref="L29"/>
    </sheetView>
  </sheetViews>
  <sheetFormatPr defaultColWidth="9.109375" defaultRowHeight="14.4"/>
  <cols>
    <col min="1" max="1" width="27.33203125" bestFit="1" customWidth="1"/>
    <col min="2" max="2" width="15.77734375" bestFit="1" customWidth="1"/>
    <col min="3" max="3" width="7.44140625" bestFit="1" customWidth="1"/>
    <col min="4" max="4" width="13.77734375" customWidth="1"/>
    <col min="5" max="5" width="28.6640625" customWidth="1"/>
    <col min="6" max="6" width="16" style="1" customWidth="1"/>
    <col min="7" max="7" width="9.109375" style="1"/>
    <col min="8" max="8" width="18.33203125" bestFit="1" customWidth="1"/>
    <col min="9" max="9" width="12" bestFit="1" customWidth="1"/>
    <col min="10" max="10" width="31.44140625" bestFit="1" customWidth="1"/>
  </cols>
  <sheetData>
    <row r="1" spans="1:13">
      <c r="A1" s="3" t="s">
        <v>73</v>
      </c>
      <c r="B1" s="3" t="s">
        <v>16</v>
      </c>
      <c r="C1" s="3" t="s">
        <v>17</v>
      </c>
      <c r="D1" s="3" t="s">
        <v>18</v>
      </c>
      <c r="E1" s="3" t="s">
        <v>19</v>
      </c>
      <c r="F1" s="13" t="s">
        <v>25</v>
      </c>
      <c r="G1" s="13" t="s">
        <v>24</v>
      </c>
      <c r="H1" s="3" t="s">
        <v>26</v>
      </c>
      <c r="I1" s="3" t="s">
        <v>74</v>
      </c>
      <c r="J1" s="3" t="s">
        <v>75</v>
      </c>
      <c r="K1" s="3" t="s">
        <v>82</v>
      </c>
      <c r="L1" s="3" t="s">
        <v>83</v>
      </c>
      <c r="M1" s="3" t="s">
        <v>100</v>
      </c>
    </row>
    <row r="2" spans="1:13">
      <c r="A2" s="10"/>
      <c r="B2" s="10" t="s">
        <v>51</v>
      </c>
      <c r="C2" s="10" t="s">
        <v>59</v>
      </c>
      <c r="D2" s="10" t="s">
        <v>98</v>
      </c>
      <c r="E2" s="10" t="s">
        <v>40</v>
      </c>
      <c r="F2" s="14" t="s">
        <v>182</v>
      </c>
      <c r="G2" s="14" t="s">
        <v>183</v>
      </c>
      <c r="H2" s="15">
        <v>42578</v>
      </c>
      <c r="I2" s="10" t="s">
        <v>54</v>
      </c>
      <c r="J2" s="10"/>
      <c r="K2" s="16">
        <v>2</v>
      </c>
      <c r="L2" s="3">
        <v>0</v>
      </c>
      <c r="M2" s="3">
        <v>0</v>
      </c>
    </row>
    <row r="3" spans="1:13">
      <c r="A3" s="10"/>
      <c r="B3" s="10" t="s">
        <v>51</v>
      </c>
      <c r="C3" s="10" t="s">
        <v>59</v>
      </c>
      <c r="D3" s="10" t="s">
        <v>98</v>
      </c>
      <c r="E3" s="10" t="s">
        <v>41</v>
      </c>
      <c r="F3" s="14" t="s">
        <v>141</v>
      </c>
      <c r="G3" s="14">
        <v>2.736154</v>
      </c>
      <c r="H3" s="15">
        <v>42580</v>
      </c>
      <c r="I3" s="10" t="s">
        <v>54</v>
      </c>
      <c r="J3" s="10"/>
      <c r="K3" s="16">
        <v>0</v>
      </c>
      <c r="L3" s="3">
        <v>1</v>
      </c>
      <c r="M3" s="3">
        <v>0</v>
      </c>
    </row>
    <row r="4" spans="1:13">
      <c r="A4" s="10"/>
      <c r="B4" s="10" t="s">
        <v>51</v>
      </c>
      <c r="C4" s="10" t="s">
        <v>59</v>
      </c>
      <c r="D4" s="10" t="s">
        <v>98</v>
      </c>
      <c r="E4" s="10" t="s">
        <v>42</v>
      </c>
      <c r="F4" s="14" t="s">
        <v>145</v>
      </c>
      <c r="G4" s="14" t="s">
        <v>142</v>
      </c>
      <c r="H4" s="15">
        <v>42579</v>
      </c>
      <c r="I4" s="10" t="s">
        <v>54</v>
      </c>
      <c r="J4" s="10"/>
      <c r="K4" s="16">
        <v>0</v>
      </c>
      <c r="L4" s="3">
        <v>3</v>
      </c>
      <c r="M4" s="3">
        <v>0</v>
      </c>
    </row>
    <row r="5" spans="1:13">
      <c r="A5" s="10"/>
      <c r="B5" s="10" t="s">
        <v>51</v>
      </c>
      <c r="C5" s="10" t="s">
        <v>59</v>
      </c>
      <c r="D5" s="10" t="s">
        <v>98</v>
      </c>
      <c r="E5" s="10" t="s">
        <v>42</v>
      </c>
      <c r="F5" s="14" t="s">
        <v>145</v>
      </c>
      <c r="G5" s="14" t="s">
        <v>142</v>
      </c>
      <c r="H5" s="15">
        <v>42579</v>
      </c>
      <c r="I5" s="10" t="s">
        <v>54</v>
      </c>
      <c r="J5" s="10"/>
      <c r="K5" s="16">
        <v>3</v>
      </c>
      <c r="L5" s="3">
        <v>0</v>
      </c>
      <c r="M5" s="3">
        <v>0</v>
      </c>
    </row>
    <row r="6" spans="1:13">
      <c r="A6" s="10"/>
      <c r="B6" s="10" t="s">
        <v>52</v>
      </c>
      <c r="C6" s="10" t="s">
        <v>59</v>
      </c>
      <c r="D6" s="10" t="s">
        <v>94</v>
      </c>
      <c r="E6" s="10" t="s">
        <v>43</v>
      </c>
      <c r="F6" s="14" t="s">
        <v>144</v>
      </c>
      <c r="G6" s="14" t="s">
        <v>143</v>
      </c>
      <c r="H6" s="15">
        <v>41146</v>
      </c>
      <c r="I6" s="10" t="s">
        <v>54</v>
      </c>
      <c r="J6" s="10" t="s">
        <v>133</v>
      </c>
      <c r="K6" s="16">
        <v>0</v>
      </c>
      <c r="L6" s="3">
        <v>1</v>
      </c>
      <c r="M6" s="3">
        <v>0</v>
      </c>
    </row>
    <row r="7" spans="1:13">
      <c r="A7" s="10" t="s">
        <v>67</v>
      </c>
      <c r="B7" s="10" t="s">
        <v>53</v>
      </c>
      <c r="C7" s="10" t="s">
        <v>59</v>
      </c>
      <c r="D7" s="10" t="s">
        <v>95</v>
      </c>
      <c r="E7" s="10" t="s">
        <v>44</v>
      </c>
      <c r="F7" s="14" t="s">
        <v>146</v>
      </c>
      <c r="G7" s="14" t="s">
        <v>147</v>
      </c>
      <c r="H7" s="17" t="s">
        <v>60</v>
      </c>
      <c r="I7" s="10" t="s">
        <v>54</v>
      </c>
      <c r="J7" s="10" t="s">
        <v>134</v>
      </c>
      <c r="K7" s="16">
        <v>0</v>
      </c>
      <c r="L7" s="3">
        <v>1</v>
      </c>
      <c r="M7" s="3">
        <v>0</v>
      </c>
    </row>
    <row r="8" spans="1:13">
      <c r="A8" s="10" t="s">
        <v>67</v>
      </c>
      <c r="B8" s="10" t="s">
        <v>54</v>
      </c>
      <c r="C8" s="10" t="s">
        <v>59</v>
      </c>
      <c r="D8" s="3" t="s">
        <v>94</v>
      </c>
      <c r="E8" s="10" t="s">
        <v>45</v>
      </c>
      <c r="F8" s="14" t="s">
        <v>148</v>
      </c>
      <c r="G8" s="14" t="s">
        <v>149</v>
      </c>
      <c r="H8" s="15">
        <v>40036</v>
      </c>
      <c r="I8" s="10" t="s">
        <v>54</v>
      </c>
      <c r="J8" s="10" t="s">
        <v>133</v>
      </c>
      <c r="K8" s="16">
        <v>12</v>
      </c>
      <c r="L8" s="3">
        <v>2</v>
      </c>
      <c r="M8" s="3">
        <v>0</v>
      </c>
    </row>
    <row r="9" spans="1:13">
      <c r="A9" s="10" t="s">
        <v>67</v>
      </c>
      <c r="B9" s="10" t="s">
        <v>54</v>
      </c>
      <c r="C9" s="10" t="s">
        <v>59</v>
      </c>
      <c r="D9" s="3" t="s">
        <v>94</v>
      </c>
      <c r="E9" s="10" t="s">
        <v>45</v>
      </c>
      <c r="F9" s="14" t="s">
        <v>148</v>
      </c>
      <c r="G9" s="14" t="s">
        <v>149</v>
      </c>
      <c r="H9" s="15">
        <v>39673</v>
      </c>
      <c r="I9" s="10" t="s">
        <v>54</v>
      </c>
      <c r="J9" s="10" t="s">
        <v>133</v>
      </c>
      <c r="K9" s="16">
        <v>4</v>
      </c>
      <c r="L9" s="3">
        <v>0</v>
      </c>
      <c r="M9" s="3">
        <v>0</v>
      </c>
    </row>
    <row r="10" spans="1:13">
      <c r="A10" s="10" t="s">
        <v>68</v>
      </c>
      <c r="B10" s="10" t="s">
        <v>55</v>
      </c>
      <c r="C10" s="10" t="s">
        <v>59</v>
      </c>
      <c r="D10" s="10" t="s">
        <v>97</v>
      </c>
      <c r="E10" s="10" t="s">
        <v>46</v>
      </c>
      <c r="F10" s="14" t="s">
        <v>150</v>
      </c>
      <c r="G10" s="14" t="s">
        <v>151</v>
      </c>
      <c r="H10" s="15" t="s">
        <v>61</v>
      </c>
      <c r="I10" s="10" t="s">
        <v>54</v>
      </c>
      <c r="J10" s="10" t="s">
        <v>135</v>
      </c>
      <c r="K10" s="16">
        <v>2</v>
      </c>
      <c r="L10" s="3">
        <v>0</v>
      </c>
      <c r="M10" s="3">
        <v>0</v>
      </c>
    </row>
    <row r="11" spans="1:13">
      <c r="A11" s="10" t="s">
        <v>69</v>
      </c>
      <c r="B11" s="10" t="s">
        <v>56</v>
      </c>
      <c r="C11" s="10" t="s">
        <v>59</v>
      </c>
      <c r="D11" s="10" t="s">
        <v>94</v>
      </c>
      <c r="E11" s="10" t="s">
        <v>47</v>
      </c>
      <c r="F11" s="14" t="s">
        <v>152</v>
      </c>
      <c r="G11" s="14" t="s">
        <v>153</v>
      </c>
      <c r="H11" s="15">
        <v>39723</v>
      </c>
      <c r="I11" s="10" t="s">
        <v>54</v>
      </c>
      <c r="J11" s="10" t="s">
        <v>133</v>
      </c>
      <c r="K11" s="16">
        <v>1</v>
      </c>
      <c r="L11" s="3">
        <v>0</v>
      </c>
      <c r="M11" s="3">
        <v>0</v>
      </c>
    </row>
    <row r="12" spans="1:13" s="6" customFormat="1">
      <c r="A12" s="10" t="s">
        <v>69</v>
      </c>
      <c r="B12" s="10" t="s">
        <v>57</v>
      </c>
      <c r="C12" s="10" t="s">
        <v>59</v>
      </c>
      <c r="D12" s="10" t="s">
        <v>94</v>
      </c>
      <c r="E12" s="10" t="s">
        <v>131</v>
      </c>
      <c r="F12" s="14" t="s">
        <v>154</v>
      </c>
      <c r="G12" s="14" t="s">
        <v>155</v>
      </c>
      <c r="H12" s="14" t="s">
        <v>170</v>
      </c>
      <c r="I12" s="10" t="s">
        <v>57</v>
      </c>
      <c r="J12" s="10" t="s">
        <v>136</v>
      </c>
      <c r="K12" s="16">
        <v>0</v>
      </c>
      <c r="L12" s="3">
        <v>0</v>
      </c>
      <c r="M12" s="3">
        <v>2</v>
      </c>
    </row>
    <row r="13" spans="1:13">
      <c r="A13" s="10" t="s">
        <v>69</v>
      </c>
      <c r="B13" s="10" t="s">
        <v>57</v>
      </c>
      <c r="C13" s="10" t="s">
        <v>59</v>
      </c>
      <c r="D13" s="3" t="s">
        <v>94</v>
      </c>
      <c r="E13" s="10" t="s">
        <v>48</v>
      </c>
      <c r="F13" s="14" t="s">
        <v>156</v>
      </c>
      <c r="G13" s="14" t="s">
        <v>157</v>
      </c>
      <c r="H13" s="15" t="s">
        <v>62</v>
      </c>
      <c r="I13" s="10" t="s">
        <v>54</v>
      </c>
      <c r="J13" s="10" t="s">
        <v>133</v>
      </c>
      <c r="K13" s="16">
        <v>18</v>
      </c>
      <c r="L13" s="3">
        <v>0</v>
      </c>
      <c r="M13" s="3">
        <v>0</v>
      </c>
    </row>
    <row r="14" spans="1:13">
      <c r="A14" s="10" t="s">
        <v>132</v>
      </c>
      <c r="B14" s="10" t="s">
        <v>54</v>
      </c>
      <c r="C14" s="10" t="s">
        <v>59</v>
      </c>
      <c r="D14" s="3" t="s">
        <v>94</v>
      </c>
      <c r="E14" s="10" t="s">
        <v>49</v>
      </c>
      <c r="F14" s="14" t="s">
        <v>158</v>
      </c>
      <c r="G14" s="14" t="s">
        <v>159</v>
      </c>
      <c r="H14" s="10" t="s">
        <v>63</v>
      </c>
      <c r="I14" s="10" t="s">
        <v>54</v>
      </c>
      <c r="J14" s="10" t="s">
        <v>133</v>
      </c>
      <c r="K14" s="16">
        <v>1</v>
      </c>
      <c r="L14" s="3">
        <v>0</v>
      </c>
      <c r="M14" s="3">
        <v>0</v>
      </c>
    </row>
    <row r="15" spans="1:13">
      <c r="A15" s="10" t="s">
        <v>132</v>
      </c>
      <c r="B15" s="10" t="s">
        <v>54</v>
      </c>
      <c r="C15" s="10" t="s">
        <v>59</v>
      </c>
      <c r="D15" s="3" t="s">
        <v>94</v>
      </c>
      <c r="E15" s="10" t="s">
        <v>49</v>
      </c>
      <c r="F15" s="14" t="s">
        <v>158</v>
      </c>
      <c r="G15" s="14" t="s">
        <v>159</v>
      </c>
      <c r="H15" s="15">
        <v>32384</v>
      </c>
      <c r="I15" s="10" t="s">
        <v>54</v>
      </c>
      <c r="J15" s="10" t="s">
        <v>133</v>
      </c>
      <c r="K15" s="16">
        <v>1</v>
      </c>
      <c r="L15" s="3">
        <v>0</v>
      </c>
      <c r="M15" s="3">
        <v>0</v>
      </c>
    </row>
    <row r="16" spans="1:13">
      <c r="A16" s="10" t="s">
        <v>132</v>
      </c>
      <c r="B16" s="10" t="s">
        <v>54</v>
      </c>
      <c r="C16" s="10" t="s">
        <v>59</v>
      </c>
      <c r="D16" s="3" t="s">
        <v>94</v>
      </c>
      <c r="E16" s="10" t="s">
        <v>49</v>
      </c>
      <c r="F16" s="14" t="s">
        <v>158</v>
      </c>
      <c r="G16" s="14" t="s">
        <v>159</v>
      </c>
      <c r="H16" s="15" t="s">
        <v>64</v>
      </c>
      <c r="I16" s="10" t="s">
        <v>54</v>
      </c>
      <c r="J16" s="10" t="s">
        <v>133</v>
      </c>
      <c r="K16" s="16">
        <v>2</v>
      </c>
      <c r="L16" s="3">
        <v>0</v>
      </c>
      <c r="M16" s="3">
        <v>0</v>
      </c>
    </row>
    <row r="17" spans="1:13">
      <c r="A17" s="10" t="s">
        <v>132</v>
      </c>
      <c r="B17" s="10" t="s">
        <v>54</v>
      </c>
      <c r="C17" s="10" t="s">
        <v>59</v>
      </c>
      <c r="D17" s="3" t="s">
        <v>94</v>
      </c>
      <c r="E17" s="10" t="s">
        <v>49</v>
      </c>
      <c r="F17" s="14" t="s">
        <v>158</v>
      </c>
      <c r="G17" s="14" t="s">
        <v>159</v>
      </c>
      <c r="H17" s="15" t="s">
        <v>65</v>
      </c>
      <c r="I17" s="10" t="s">
        <v>54</v>
      </c>
      <c r="J17" s="10" t="s">
        <v>133</v>
      </c>
      <c r="K17" s="16">
        <v>1</v>
      </c>
      <c r="L17" s="3">
        <v>0</v>
      </c>
      <c r="M17" s="3">
        <v>0</v>
      </c>
    </row>
    <row r="18" spans="1:13">
      <c r="A18" s="10"/>
      <c r="B18" s="10" t="s">
        <v>54</v>
      </c>
      <c r="C18" s="10" t="s">
        <v>59</v>
      </c>
      <c r="D18" s="3" t="s">
        <v>94</v>
      </c>
      <c r="E18" s="10" t="s">
        <v>49</v>
      </c>
      <c r="F18" s="14" t="s">
        <v>158</v>
      </c>
      <c r="G18" s="14" t="s">
        <v>159</v>
      </c>
      <c r="H18" s="10" t="s">
        <v>66</v>
      </c>
      <c r="I18" s="10" t="s">
        <v>54</v>
      </c>
      <c r="J18" s="10" t="s">
        <v>133</v>
      </c>
      <c r="K18" s="16">
        <v>4</v>
      </c>
      <c r="L18" s="3">
        <v>0</v>
      </c>
      <c r="M18" s="3">
        <v>0</v>
      </c>
    </row>
    <row r="19" spans="1:13">
      <c r="A19" s="10" t="s">
        <v>70</v>
      </c>
      <c r="B19" s="10" t="s">
        <v>58</v>
      </c>
      <c r="C19" s="10" t="s">
        <v>59</v>
      </c>
      <c r="D19" s="10" t="s">
        <v>96</v>
      </c>
      <c r="E19" s="10" t="s">
        <v>50</v>
      </c>
      <c r="F19" s="14" t="s">
        <v>160</v>
      </c>
      <c r="G19" s="14" t="s">
        <v>161</v>
      </c>
      <c r="H19" s="15">
        <v>41863</v>
      </c>
      <c r="I19" s="10" t="s">
        <v>58</v>
      </c>
      <c r="J19" s="10" t="s">
        <v>133</v>
      </c>
      <c r="K19" s="16">
        <v>0</v>
      </c>
      <c r="L19" s="3">
        <v>1</v>
      </c>
      <c r="M19" s="3">
        <v>0</v>
      </c>
    </row>
    <row r="20" spans="1:13">
      <c r="A20" s="3"/>
      <c r="B20" s="3" t="s">
        <v>20</v>
      </c>
      <c r="C20" s="3" t="s">
        <v>22</v>
      </c>
      <c r="D20" s="3" t="s">
        <v>23</v>
      </c>
      <c r="E20" s="3" t="s">
        <v>171</v>
      </c>
      <c r="F20" s="13" t="s">
        <v>38</v>
      </c>
      <c r="G20" s="13" t="s">
        <v>39</v>
      </c>
      <c r="H20" s="15">
        <v>44064</v>
      </c>
      <c r="I20" s="3" t="s">
        <v>20</v>
      </c>
      <c r="J20" s="3" t="s">
        <v>34</v>
      </c>
      <c r="K20" s="16">
        <v>7</v>
      </c>
      <c r="L20" s="3">
        <v>2</v>
      </c>
      <c r="M20" s="3">
        <v>0</v>
      </c>
    </row>
    <row r="21" spans="1:13">
      <c r="A21" s="3"/>
      <c r="B21" s="3" t="s">
        <v>21</v>
      </c>
      <c r="C21" s="3" t="s">
        <v>22</v>
      </c>
      <c r="D21" s="3" t="s">
        <v>33</v>
      </c>
      <c r="E21" s="3" t="s">
        <v>172</v>
      </c>
      <c r="F21" s="13"/>
      <c r="G21" s="13"/>
      <c r="H21" s="15">
        <v>34553</v>
      </c>
      <c r="I21" s="3" t="s">
        <v>21</v>
      </c>
      <c r="J21" s="3" t="s">
        <v>35</v>
      </c>
      <c r="K21" s="16">
        <v>4</v>
      </c>
      <c r="L21" s="3">
        <v>0</v>
      </c>
      <c r="M21" s="3">
        <v>0</v>
      </c>
    </row>
    <row r="22" spans="1:13">
      <c r="A22" s="3"/>
      <c r="B22" s="3" t="s">
        <v>72</v>
      </c>
      <c r="C22" s="3" t="s">
        <v>22</v>
      </c>
      <c r="D22" s="3" t="s">
        <v>23</v>
      </c>
      <c r="E22" s="3" t="s">
        <v>173</v>
      </c>
      <c r="F22" s="13"/>
      <c r="G22" s="13"/>
      <c r="H22" s="10" t="s">
        <v>71</v>
      </c>
      <c r="I22" s="3" t="s">
        <v>21</v>
      </c>
      <c r="J22" s="3" t="s">
        <v>36</v>
      </c>
      <c r="K22" s="16">
        <v>0</v>
      </c>
      <c r="L22" s="3">
        <v>1</v>
      </c>
      <c r="M22" s="3">
        <v>0</v>
      </c>
    </row>
    <row r="23" spans="1:13">
      <c r="A23" s="3"/>
      <c r="B23" s="3" t="s">
        <v>84</v>
      </c>
      <c r="C23" s="3" t="s">
        <v>30</v>
      </c>
      <c r="D23" s="3" t="s">
        <v>99</v>
      </c>
      <c r="E23" s="3" t="s">
        <v>85</v>
      </c>
      <c r="F23" s="13" t="s">
        <v>87</v>
      </c>
      <c r="G23" s="13" t="s">
        <v>86</v>
      </c>
      <c r="H23" s="15">
        <v>43694</v>
      </c>
      <c r="I23" s="3" t="s">
        <v>31</v>
      </c>
      <c r="J23" s="3" t="s">
        <v>35</v>
      </c>
      <c r="K23" s="16">
        <v>0</v>
      </c>
      <c r="L23" s="3">
        <v>1</v>
      </c>
      <c r="M23" s="3">
        <v>0</v>
      </c>
    </row>
    <row r="24" spans="1:13">
      <c r="A24" s="3"/>
      <c r="B24" s="3" t="s">
        <v>91</v>
      </c>
      <c r="C24" s="3" t="s">
        <v>22</v>
      </c>
      <c r="D24" s="3" t="s">
        <v>33</v>
      </c>
      <c r="E24" s="3" t="s">
        <v>174</v>
      </c>
      <c r="F24" s="13" t="s">
        <v>92</v>
      </c>
      <c r="G24" s="13" t="s">
        <v>93</v>
      </c>
      <c r="H24" s="15">
        <v>41863</v>
      </c>
      <c r="I24" s="3" t="s">
        <v>91</v>
      </c>
      <c r="J24" s="3" t="s">
        <v>35</v>
      </c>
      <c r="K24" s="16">
        <v>0</v>
      </c>
      <c r="L24" s="3">
        <v>1</v>
      </c>
      <c r="M24" s="3">
        <v>0</v>
      </c>
    </row>
    <row r="25" spans="1:13">
      <c r="A25" s="3"/>
      <c r="B25" s="3" t="s">
        <v>54</v>
      </c>
      <c r="C25" s="3" t="s">
        <v>59</v>
      </c>
      <c r="D25" s="3" t="s">
        <v>94</v>
      </c>
      <c r="E25" s="3" t="s">
        <v>175</v>
      </c>
      <c r="F25" s="13" t="s">
        <v>162</v>
      </c>
      <c r="G25" s="13" t="s">
        <v>163</v>
      </c>
      <c r="H25" s="15">
        <v>33025</v>
      </c>
      <c r="I25" s="3" t="s">
        <v>54</v>
      </c>
      <c r="J25" s="3" t="s">
        <v>137</v>
      </c>
      <c r="K25" s="16">
        <v>0</v>
      </c>
      <c r="L25" s="3">
        <v>0</v>
      </c>
      <c r="M25" s="3">
        <v>1</v>
      </c>
    </row>
    <row r="26" spans="1:13">
      <c r="A26" s="3" t="s">
        <v>101</v>
      </c>
      <c r="B26" s="3"/>
      <c r="C26" s="3" t="s">
        <v>102</v>
      </c>
      <c r="D26" s="3" t="s">
        <v>103</v>
      </c>
      <c r="E26" s="3" t="s">
        <v>176</v>
      </c>
      <c r="F26" s="13" t="s">
        <v>164</v>
      </c>
      <c r="G26" s="13" t="s">
        <v>165</v>
      </c>
      <c r="H26" s="3"/>
      <c r="I26" s="3" t="s">
        <v>54</v>
      </c>
      <c r="J26" s="3" t="s">
        <v>138</v>
      </c>
      <c r="K26" s="16">
        <v>0</v>
      </c>
      <c r="L26" s="3">
        <v>0</v>
      </c>
      <c r="M26" s="3">
        <v>1</v>
      </c>
    </row>
    <row r="27" spans="1:13">
      <c r="A27" s="3"/>
      <c r="B27" s="3" t="s">
        <v>105</v>
      </c>
      <c r="C27" s="3" t="s">
        <v>22</v>
      </c>
      <c r="D27" s="3" t="s">
        <v>104</v>
      </c>
      <c r="E27" s="3" t="s">
        <v>177</v>
      </c>
      <c r="F27" s="13" t="s">
        <v>180</v>
      </c>
      <c r="G27" s="13" t="s">
        <v>181</v>
      </c>
      <c r="H27" s="18" t="s">
        <v>178</v>
      </c>
      <c r="I27" s="18" t="s">
        <v>179</v>
      </c>
      <c r="J27" s="3" t="s">
        <v>106</v>
      </c>
      <c r="K27" s="16">
        <v>0</v>
      </c>
      <c r="L27" s="3">
        <v>1</v>
      </c>
      <c r="M27" s="3">
        <v>0</v>
      </c>
    </row>
  </sheetData>
  <autoFilter ref="A1:M2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workbookViewId="0">
      <pane ySplit="1" topLeftCell="A2" activePane="bottomLeft" state="frozen"/>
      <selection activeCell="C1" sqref="C1"/>
      <selection pane="bottomLeft" activeCell="AA1" sqref="AA1"/>
    </sheetView>
  </sheetViews>
  <sheetFormatPr defaultColWidth="9.109375" defaultRowHeight="14.4"/>
  <cols>
    <col min="1" max="2" width="9.33203125" customWidth="1"/>
    <col min="3" max="3" width="27" customWidth="1"/>
    <col min="4" max="4" width="11.6640625" bestFit="1" customWidth="1"/>
  </cols>
  <sheetData>
    <row r="1" spans="1:29">
      <c r="A1" s="3" t="s">
        <v>17</v>
      </c>
      <c r="B1" s="3" t="s">
        <v>18</v>
      </c>
      <c r="C1" s="3" t="s">
        <v>19</v>
      </c>
      <c r="D1" s="3" t="s">
        <v>169</v>
      </c>
      <c r="E1" s="3" t="s">
        <v>0</v>
      </c>
      <c r="F1" s="3" t="s">
        <v>89</v>
      </c>
      <c r="G1" s="3" t="s">
        <v>90</v>
      </c>
      <c r="H1" s="3" t="s">
        <v>7</v>
      </c>
      <c r="I1" s="3" t="s">
        <v>1</v>
      </c>
      <c r="J1" s="3" t="s">
        <v>27</v>
      </c>
      <c r="K1" s="3" t="s">
        <v>2</v>
      </c>
      <c r="L1" s="3" t="s">
        <v>3</v>
      </c>
      <c r="M1" s="3" t="s">
        <v>4</v>
      </c>
      <c r="N1" s="3" t="s">
        <v>28</v>
      </c>
      <c r="O1" s="3" t="s">
        <v>184</v>
      </c>
      <c r="P1" s="3" t="s">
        <v>5</v>
      </c>
      <c r="Q1" s="3" t="s">
        <v>6</v>
      </c>
      <c r="R1" s="3" t="s">
        <v>8</v>
      </c>
      <c r="S1" s="3" t="s">
        <v>88</v>
      </c>
      <c r="T1" s="3" t="s">
        <v>9</v>
      </c>
      <c r="U1" s="3" t="s">
        <v>10</v>
      </c>
      <c r="V1" s="3" t="s">
        <v>29</v>
      </c>
      <c r="W1" s="3" t="s">
        <v>11</v>
      </c>
      <c r="X1" s="3" t="s">
        <v>12</v>
      </c>
      <c r="Y1" s="3" t="s">
        <v>13</v>
      </c>
      <c r="Z1" s="3" t="s">
        <v>32</v>
      </c>
      <c r="AA1" s="3" t="s">
        <v>185</v>
      </c>
      <c r="AB1" s="3" t="s">
        <v>14</v>
      </c>
      <c r="AC1" s="3" t="s">
        <v>15</v>
      </c>
    </row>
    <row r="2" spans="1:29">
      <c r="A2" s="3" t="s">
        <v>22</v>
      </c>
      <c r="B2" s="3" t="s">
        <v>23</v>
      </c>
      <c r="C2" s="3" t="s">
        <v>171</v>
      </c>
      <c r="D2" s="3" t="s">
        <v>20</v>
      </c>
      <c r="E2" s="3" t="s">
        <v>130</v>
      </c>
      <c r="F2" s="3">
        <v>357</v>
      </c>
      <c r="G2" s="3">
        <v>363</v>
      </c>
      <c r="H2" s="3">
        <v>133</v>
      </c>
      <c r="I2" s="3">
        <v>86</v>
      </c>
      <c r="J2" s="3">
        <v>375</v>
      </c>
      <c r="K2" s="3">
        <v>796</v>
      </c>
      <c r="L2" s="3">
        <v>379</v>
      </c>
      <c r="M2" s="3">
        <v>232</v>
      </c>
      <c r="N2" s="3">
        <v>151</v>
      </c>
      <c r="O2" s="3">
        <v>173</v>
      </c>
      <c r="P2" s="3">
        <v>172</v>
      </c>
      <c r="Q2" s="3">
        <v>122</v>
      </c>
      <c r="R2" s="3">
        <f t="shared" ref="R2:R14" si="0">AVERAGE(F2:G2)</f>
        <v>360</v>
      </c>
      <c r="S2" s="3">
        <f>G2/F2</f>
        <v>1.0168067226890756</v>
      </c>
      <c r="T2" s="3">
        <f t="shared" ref="T2:T14" si="1">H2/R2</f>
        <v>0.36944444444444446</v>
      </c>
      <c r="U2" s="3">
        <f t="shared" ref="U2:U14" si="2">I2/R2</f>
        <v>0.2388888888888889</v>
      </c>
      <c r="V2" s="3">
        <f t="shared" ref="V2:V14" si="3">J2/R2</f>
        <v>1.0416666666666667</v>
      </c>
      <c r="W2" s="3">
        <f t="shared" ref="W2:W14" si="4">K2/R2</f>
        <v>2.2111111111111112</v>
      </c>
      <c r="X2" s="3">
        <f t="shared" ref="X2:X14" si="5">L2/R2</f>
        <v>1.0527777777777778</v>
      </c>
      <c r="Y2" s="3">
        <f t="shared" ref="Y2:Y14" si="6">M2/R2</f>
        <v>0.64444444444444449</v>
      </c>
      <c r="Z2" s="3">
        <f t="shared" ref="Z2:Z23" si="7">N2/R2</f>
        <v>0.41944444444444445</v>
      </c>
      <c r="AA2" s="3">
        <f>O2/R2</f>
        <v>0.48055555555555557</v>
      </c>
      <c r="AB2" s="3">
        <f t="shared" ref="AB2:AB14" si="8">P2/R2</f>
        <v>0.4777777777777778</v>
      </c>
      <c r="AC2" s="3">
        <f t="shared" ref="AC2:AC14" si="9">Q2/R2</f>
        <v>0.33888888888888891</v>
      </c>
    </row>
    <row r="3" spans="1:29">
      <c r="A3" s="3" t="s">
        <v>22</v>
      </c>
      <c r="B3" s="3" t="s">
        <v>23</v>
      </c>
      <c r="C3" s="3" t="s">
        <v>171</v>
      </c>
      <c r="D3" s="3" t="s">
        <v>20</v>
      </c>
      <c r="E3" s="3" t="s">
        <v>130</v>
      </c>
      <c r="F3" s="3">
        <v>343</v>
      </c>
      <c r="G3" s="3">
        <v>340</v>
      </c>
      <c r="H3" s="3">
        <v>124</v>
      </c>
      <c r="I3" s="3">
        <v>94</v>
      </c>
      <c r="J3" s="3">
        <v>405</v>
      </c>
      <c r="K3" s="3">
        <v>810</v>
      </c>
      <c r="L3" s="3">
        <v>308</v>
      </c>
      <c r="M3" s="3">
        <v>247</v>
      </c>
      <c r="N3" s="3">
        <v>143</v>
      </c>
      <c r="O3" s="3">
        <v>174</v>
      </c>
      <c r="P3" s="3">
        <v>169</v>
      </c>
      <c r="Q3" s="3">
        <v>131</v>
      </c>
      <c r="R3" s="3">
        <f t="shared" si="0"/>
        <v>341.5</v>
      </c>
      <c r="S3" s="3">
        <f t="shared" ref="S3:S23" si="10">G3/F3</f>
        <v>0.99125364431486884</v>
      </c>
      <c r="T3" s="3">
        <f t="shared" si="1"/>
        <v>0.36310395314787702</v>
      </c>
      <c r="U3" s="3">
        <f t="shared" si="2"/>
        <v>0.2752562225475842</v>
      </c>
      <c r="V3" s="3">
        <f t="shared" si="3"/>
        <v>1.1859443631039532</v>
      </c>
      <c r="W3" s="3">
        <f t="shared" si="4"/>
        <v>2.3718887262079065</v>
      </c>
      <c r="X3" s="3">
        <f t="shared" si="5"/>
        <v>0.9019033674963397</v>
      </c>
      <c r="Y3" s="3">
        <f t="shared" si="6"/>
        <v>0.72327964860907756</v>
      </c>
      <c r="Z3" s="3">
        <f t="shared" si="7"/>
        <v>0.41874084919472915</v>
      </c>
      <c r="AA3" s="3">
        <f>O3/R3</f>
        <v>0.5095168374816984</v>
      </c>
      <c r="AB3" s="3">
        <f t="shared" si="8"/>
        <v>0.49487554904831627</v>
      </c>
      <c r="AC3" s="3">
        <f t="shared" si="9"/>
        <v>0.38360175695461202</v>
      </c>
    </row>
    <row r="4" spans="1:29">
      <c r="A4" s="3" t="s">
        <v>22</v>
      </c>
      <c r="B4" s="3" t="s">
        <v>23</v>
      </c>
      <c r="C4" s="3" t="s">
        <v>171</v>
      </c>
      <c r="D4" s="3" t="s">
        <v>20</v>
      </c>
      <c r="E4" s="3" t="s">
        <v>130</v>
      </c>
      <c r="F4" s="3">
        <v>388</v>
      </c>
      <c r="G4" s="3">
        <v>373</v>
      </c>
      <c r="H4" s="3">
        <v>130</v>
      </c>
      <c r="I4" s="3">
        <v>80</v>
      </c>
      <c r="J4" s="3">
        <v>436</v>
      </c>
      <c r="K4" s="3">
        <v>867</v>
      </c>
      <c r="L4" s="3">
        <v>316</v>
      </c>
      <c r="M4" s="3">
        <v>246</v>
      </c>
      <c r="N4" s="3">
        <v>167</v>
      </c>
      <c r="O4" s="3">
        <v>180</v>
      </c>
      <c r="P4" s="3">
        <v>180</v>
      </c>
      <c r="Q4" s="3">
        <v>129</v>
      </c>
      <c r="R4" s="3">
        <f t="shared" si="0"/>
        <v>380.5</v>
      </c>
      <c r="S4" s="3">
        <f t="shared" si="10"/>
        <v>0.96134020618556704</v>
      </c>
      <c r="T4" s="3">
        <f t="shared" si="1"/>
        <v>0.34165571616294349</v>
      </c>
      <c r="U4" s="3">
        <f t="shared" si="2"/>
        <v>0.2102496714848883</v>
      </c>
      <c r="V4" s="3">
        <f t="shared" si="3"/>
        <v>1.1458607095926412</v>
      </c>
      <c r="W4" s="3">
        <f t="shared" si="4"/>
        <v>2.2785808147174769</v>
      </c>
      <c r="X4" s="3">
        <f t="shared" si="5"/>
        <v>0.83048620236530879</v>
      </c>
      <c r="Y4" s="3">
        <f t="shared" si="6"/>
        <v>0.64651773981603156</v>
      </c>
      <c r="Z4" s="3">
        <f t="shared" si="7"/>
        <v>0.43889618922470436</v>
      </c>
      <c r="AA4" s="3">
        <f>O4/R4</f>
        <v>0.47306176084099871</v>
      </c>
      <c r="AB4" s="3">
        <f t="shared" si="8"/>
        <v>0.47306176084099871</v>
      </c>
      <c r="AC4" s="3">
        <f t="shared" si="9"/>
        <v>0.33902759526938236</v>
      </c>
    </row>
    <row r="5" spans="1:29">
      <c r="A5" s="3" t="s">
        <v>22</v>
      </c>
      <c r="B5" s="3" t="s">
        <v>23</v>
      </c>
      <c r="C5" s="3" t="s">
        <v>171</v>
      </c>
      <c r="D5" s="3" t="s">
        <v>20</v>
      </c>
      <c r="E5" s="3" t="s">
        <v>130</v>
      </c>
      <c r="F5" s="3">
        <v>371</v>
      </c>
      <c r="G5" s="3">
        <v>357</v>
      </c>
      <c r="H5" s="3">
        <v>133</v>
      </c>
      <c r="I5" s="3">
        <v>100</v>
      </c>
      <c r="J5" s="3">
        <v>409</v>
      </c>
      <c r="K5" s="3">
        <v>859</v>
      </c>
      <c r="L5" s="3">
        <v>325</v>
      </c>
      <c r="M5" s="3">
        <v>249</v>
      </c>
      <c r="N5" s="3">
        <v>165</v>
      </c>
      <c r="O5" s="3">
        <v>162</v>
      </c>
      <c r="P5" s="3">
        <v>175</v>
      </c>
      <c r="Q5" s="3">
        <v>130</v>
      </c>
      <c r="R5" s="3">
        <f t="shared" si="0"/>
        <v>364</v>
      </c>
      <c r="S5" s="3">
        <f t="shared" si="10"/>
        <v>0.96226415094339623</v>
      </c>
      <c r="T5" s="3">
        <f t="shared" si="1"/>
        <v>0.36538461538461536</v>
      </c>
      <c r="U5" s="3">
        <f t="shared" si="2"/>
        <v>0.27472527472527475</v>
      </c>
      <c r="V5" s="3">
        <f t="shared" si="3"/>
        <v>1.1236263736263736</v>
      </c>
      <c r="W5" s="3">
        <f t="shared" si="4"/>
        <v>2.3598901098901099</v>
      </c>
      <c r="X5" s="3">
        <f t="shared" si="5"/>
        <v>0.8928571428571429</v>
      </c>
      <c r="Y5" s="3">
        <f t="shared" si="6"/>
        <v>0.68406593406593408</v>
      </c>
      <c r="Z5" s="3">
        <f t="shared" si="7"/>
        <v>0.4532967032967033</v>
      </c>
      <c r="AA5" s="3">
        <f>O5/R5</f>
        <v>0.44505494505494503</v>
      </c>
      <c r="AB5" s="3">
        <f t="shared" si="8"/>
        <v>0.48076923076923078</v>
      </c>
      <c r="AC5" s="3">
        <f t="shared" si="9"/>
        <v>0.35714285714285715</v>
      </c>
    </row>
    <row r="6" spans="1:29">
      <c r="A6" s="3" t="s">
        <v>22</v>
      </c>
      <c r="B6" s="3" t="s">
        <v>23</v>
      </c>
      <c r="C6" s="3" t="s">
        <v>171</v>
      </c>
      <c r="D6" s="3" t="s">
        <v>20</v>
      </c>
      <c r="E6" s="3" t="s">
        <v>130</v>
      </c>
      <c r="F6" s="3">
        <v>368</v>
      </c>
      <c r="G6" s="3">
        <v>349</v>
      </c>
      <c r="H6" s="3">
        <v>129</v>
      </c>
      <c r="I6" s="3">
        <v>106</v>
      </c>
      <c r="J6" s="3">
        <v>441</v>
      </c>
      <c r="K6" s="3">
        <v>850</v>
      </c>
      <c r="L6" s="3">
        <v>325</v>
      </c>
      <c r="M6" s="3">
        <v>247</v>
      </c>
      <c r="N6" s="3">
        <v>170</v>
      </c>
      <c r="O6" s="3">
        <v>168</v>
      </c>
      <c r="P6" s="3">
        <v>175</v>
      </c>
      <c r="Q6" s="3">
        <v>138</v>
      </c>
      <c r="R6" s="3">
        <f t="shared" si="0"/>
        <v>358.5</v>
      </c>
      <c r="S6" s="3">
        <f t="shared" si="10"/>
        <v>0.94836956521739135</v>
      </c>
      <c r="T6" s="3">
        <f t="shared" si="1"/>
        <v>0.35983263598326359</v>
      </c>
      <c r="U6" s="3">
        <f t="shared" si="2"/>
        <v>0.29567642956764295</v>
      </c>
      <c r="V6" s="3">
        <f t="shared" si="3"/>
        <v>1.2301255230125523</v>
      </c>
      <c r="W6" s="3">
        <f t="shared" si="4"/>
        <v>2.3709902370990239</v>
      </c>
      <c r="X6" s="3">
        <f t="shared" si="5"/>
        <v>0.9065550906555091</v>
      </c>
      <c r="Y6" s="3">
        <f t="shared" si="6"/>
        <v>0.68898186889818691</v>
      </c>
      <c r="Z6" s="3">
        <f t="shared" si="7"/>
        <v>0.47419804741980476</v>
      </c>
      <c r="AA6" s="3">
        <f>O6/R6</f>
        <v>0.46861924686192469</v>
      </c>
      <c r="AB6" s="3">
        <f t="shared" si="8"/>
        <v>0.48814504881450488</v>
      </c>
      <c r="AC6" s="3">
        <f t="shared" si="9"/>
        <v>0.38493723849372385</v>
      </c>
    </row>
    <row r="7" spans="1:29">
      <c r="A7" s="3" t="s">
        <v>22</v>
      </c>
      <c r="B7" s="3" t="s">
        <v>33</v>
      </c>
      <c r="C7" s="3" t="s">
        <v>172</v>
      </c>
      <c r="D7" s="3" t="s">
        <v>21</v>
      </c>
      <c r="E7" s="3" t="s">
        <v>130</v>
      </c>
      <c r="F7" s="3">
        <v>400</v>
      </c>
      <c r="G7" s="3">
        <v>336</v>
      </c>
      <c r="H7" s="3">
        <v>136</v>
      </c>
      <c r="I7" s="3">
        <v>80</v>
      </c>
      <c r="J7" s="3">
        <v>432</v>
      </c>
      <c r="K7" s="3">
        <v>816</v>
      </c>
      <c r="L7" s="3">
        <v>320</v>
      </c>
      <c r="M7" s="3">
        <v>208</v>
      </c>
      <c r="N7" s="3">
        <v>160</v>
      </c>
      <c r="O7" s="3" t="s">
        <v>37</v>
      </c>
      <c r="P7" s="3">
        <v>176</v>
      </c>
      <c r="Q7" s="3">
        <v>144</v>
      </c>
      <c r="R7" s="3">
        <f t="shared" si="0"/>
        <v>368</v>
      </c>
      <c r="S7" s="3">
        <f t="shared" si="10"/>
        <v>0.84</v>
      </c>
      <c r="T7" s="3">
        <f t="shared" si="1"/>
        <v>0.36956521739130432</v>
      </c>
      <c r="U7" s="3">
        <f t="shared" si="2"/>
        <v>0.21739130434782608</v>
      </c>
      <c r="V7" s="3">
        <f t="shared" si="3"/>
        <v>1.173913043478261</v>
      </c>
      <c r="W7" s="3">
        <f t="shared" si="4"/>
        <v>2.2173913043478262</v>
      </c>
      <c r="X7" s="3">
        <f t="shared" si="5"/>
        <v>0.86956521739130432</v>
      </c>
      <c r="Y7" s="3">
        <f t="shared" si="6"/>
        <v>0.56521739130434778</v>
      </c>
      <c r="Z7" s="3">
        <f t="shared" si="7"/>
        <v>0.43478260869565216</v>
      </c>
      <c r="AA7" s="3" t="s">
        <v>37</v>
      </c>
      <c r="AB7" s="3">
        <f t="shared" si="8"/>
        <v>0.47826086956521741</v>
      </c>
      <c r="AC7" s="3">
        <f t="shared" si="9"/>
        <v>0.39130434782608697</v>
      </c>
    </row>
    <row r="8" spans="1:29">
      <c r="A8" s="3" t="s">
        <v>22</v>
      </c>
      <c r="B8" s="3" t="s">
        <v>33</v>
      </c>
      <c r="C8" s="3" t="s">
        <v>172</v>
      </c>
      <c r="D8" s="3" t="s">
        <v>21</v>
      </c>
      <c r="E8" s="3" t="s">
        <v>130</v>
      </c>
      <c r="F8" s="3">
        <v>416</v>
      </c>
      <c r="G8" s="3">
        <v>384</v>
      </c>
      <c r="H8" s="3">
        <v>139</v>
      </c>
      <c r="I8" s="3">
        <v>96</v>
      </c>
      <c r="J8" s="3">
        <v>488</v>
      </c>
      <c r="K8" s="3">
        <v>944</v>
      </c>
      <c r="L8" s="3">
        <v>384</v>
      </c>
      <c r="M8" s="3">
        <v>240</v>
      </c>
      <c r="N8" s="3">
        <v>179</v>
      </c>
      <c r="O8" s="3">
        <v>192</v>
      </c>
      <c r="P8" s="3">
        <v>208</v>
      </c>
      <c r="Q8" s="3">
        <v>112</v>
      </c>
      <c r="R8" s="3">
        <f t="shared" si="0"/>
        <v>400</v>
      </c>
      <c r="S8" s="3">
        <f t="shared" si="10"/>
        <v>0.92307692307692313</v>
      </c>
      <c r="T8" s="3">
        <f t="shared" si="1"/>
        <v>0.34749999999999998</v>
      </c>
      <c r="U8" s="3">
        <f t="shared" si="2"/>
        <v>0.24</v>
      </c>
      <c r="V8" s="3">
        <f t="shared" si="3"/>
        <v>1.22</v>
      </c>
      <c r="W8" s="3">
        <f t="shared" si="4"/>
        <v>2.36</v>
      </c>
      <c r="X8" s="3">
        <f t="shared" si="5"/>
        <v>0.96</v>
      </c>
      <c r="Y8" s="3">
        <f t="shared" si="6"/>
        <v>0.6</v>
      </c>
      <c r="Z8" s="3">
        <f t="shared" si="7"/>
        <v>0.44750000000000001</v>
      </c>
      <c r="AA8" s="3">
        <f t="shared" ref="AA8:AA14" si="11">O8/R8</f>
        <v>0.48</v>
      </c>
      <c r="AB8" s="3">
        <f t="shared" si="8"/>
        <v>0.52</v>
      </c>
      <c r="AC8" s="3">
        <f t="shared" si="9"/>
        <v>0.28000000000000003</v>
      </c>
    </row>
    <row r="9" spans="1:29">
      <c r="A9" s="3" t="s">
        <v>22</v>
      </c>
      <c r="B9" s="3" t="s">
        <v>33</v>
      </c>
      <c r="C9" s="3" t="s">
        <v>172</v>
      </c>
      <c r="D9" s="3" t="s">
        <v>21</v>
      </c>
      <c r="E9" s="3" t="s">
        <v>130</v>
      </c>
      <c r="F9" s="3">
        <v>416</v>
      </c>
      <c r="G9" s="3">
        <v>376</v>
      </c>
      <c r="H9" s="3">
        <v>144</v>
      </c>
      <c r="I9" s="3">
        <v>96</v>
      </c>
      <c r="J9" s="3">
        <v>488</v>
      </c>
      <c r="K9" s="3">
        <v>928</v>
      </c>
      <c r="L9" s="3">
        <v>416</v>
      </c>
      <c r="M9" s="3">
        <v>248</v>
      </c>
      <c r="N9" s="3">
        <v>176</v>
      </c>
      <c r="O9" s="3">
        <v>184</v>
      </c>
      <c r="P9" s="3">
        <v>200</v>
      </c>
      <c r="Q9" s="3">
        <v>144</v>
      </c>
      <c r="R9" s="3">
        <f t="shared" si="0"/>
        <v>396</v>
      </c>
      <c r="S9" s="3">
        <f t="shared" si="10"/>
        <v>0.90384615384615385</v>
      </c>
      <c r="T9" s="3">
        <f t="shared" si="1"/>
        <v>0.36363636363636365</v>
      </c>
      <c r="U9" s="3">
        <f t="shared" si="2"/>
        <v>0.24242424242424243</v>
      </c>
      <c r="V9" s="3">
        <f t="shared" si="3"/>
        <v>1.2323232323232323</v>
      </c>
      <c r="W9" s="3">
        <f t="shared" si="4"/>
        <v>2.3434343434343434</v>
      </c>
      <c r="X9" s="3">
        <f t="shared" si="5"/>
        <v>1.0505050505050506</v>
      </c>
      <c r="Y9" s="3">
        <f t="shared" si="6"/>
        <v>0.6262626262626263</v>
      </c>
      <c r="Z9" s="3">
        <f t="shared" si="7"/>
        <v>0.44444444444444442</v>
      </c>
      <c r="AA9" s="3">
        <f t="shared" si="11"/>
        <v>0.46464646464646464</v>
      </c>
      <c r="AB9" s="3">
        <f t="shared" si="8"/>
        <v>0.50505050505050508</v>
      </c>
      <c r="AC9" s="3">
        <f t="shared" si="9"/>
        <v>0.36363636363636365</v>
      </c>
    </row>
    <row r="10" spans="1:29">
      <c r="A10" s="3" t="s">
        <v>22</v>
      </c>
      <c r="B10" s="3" t="s">
        <v>33</v>
      </c>
      <c r="C10" s="3" t="s">
        <v>172</v>
      </c>
      <c r="D10" s="3" t="s">
        <v>21</v>
      </c>
      <c r="E10" s="3" t="s">
        <v>130</v>
      </c>
      <c r="F10" s="3">
        <v>400</v>
      </c>
      <c r="G10" s="3">
        <v>352</v>
      </c>
      <c r="H10" s="3">
        <v>128</v>
      </c>
      <c r="I10" s="3">
        <v>80</v>
      </c>
      <c r="J10" s="3">
        <v>480</v>
      </c>
      <c r="K10" s="3">
        <v>896</v>
      </c>
      <c r="L10" s="3">
        <v>352</v>
      </c>
      <c r="M10" s="3">
        <v>240</v>
      </c>
      <c r="N10" s="3">
        <v>176</v>
      </c>
      <c r="O10" s="3">
        <v>192</v>
      </c>
      <c r="P10" s="3">
        <v>200</v>
      </c>
      <c r="Q10" s="3">
        <v>144</v>
      </c>
      <c r="R10" s="3">
        <f t="shared" si="0"/>
        <v>376</v>
      </c>
      <c r="S10" s="3">
        <f t="shared" si="10"/>
        <v>0.88</v>
      </c>
      <c r="T10" s="3">
        <f t="shared" si="1"/>
        <v>0.34042553191489361</v>
      </c>
      <c r="U10" s="3">
        <f t="shared" si="2"/>
        <v>0.21276595744680851</v>
      </c>
      <c r="V10" s="3">
        <f t="shared" si="3"/>
        <v>1.2765957446808511</v>
      </c>
      <c r="W10" s="3">
        <f t="shared" si="4"/>
        <v>2.3829787234042552</v>
      </c>
      <c r="X10" s="3">
        <f t="shared" si="5"/>
        <v>0.93617021276595747</v>
      </c>
      <c r="Y10" s="3">
        <f t="shared" si="6"/>
        <v>0.63829787234042556</v>
      </c>
      <c r="Z10" s="3">
        <f t="shared" si="7"/>
        <v>0.46808510638297873</v>
      </c>
      <c r="AA10" s="3">
        <f t="shared" si="11"/>
        <v>0.51063829787234039</v>
      </c>
      <c r="AB10" s="3">
        <f t="shared" si="8"/>
        <v>0.53191489361702127</v>
      </c>
      <c r="AC10" s="3">
        <f t="shared" si="9"/>
        <v>0.38297872340425532</v>
      </c>
    </row>
    <row r="11" spans="1:29">
      <c r="A11" s="3" t="s">
        <v>22</v>
      </c>
      <c r="B11" s="3" t="s">
        <v>23</v>
      </c>
      <c r="C11" s="3" t="s">
        <v>171</v>
      </c>
      <c r="D11" s="3" t="s">
        <v>20</v>
      </c>
      <c r="E11" s="3" t="s">
        <v>129</v>
      </c>
      <c r="F11" s="3">
        <v>581</v>
      </c>
      <c r="G11" s="3">
        <v>418</v>
      </c>
      <c r="H11" s="3">
        <v>288</v>
      </c>
      <c r="I11" s="3">
        <v>400</v>
      </c>
      <c r="J11" s="3">
        <v>360</v>
      </c>
      <c r="K11" s="3">
        <v>858</v>
      </c>
      <c r="L11" s="3">
        <v>373</v>
      </c>
      <c r="M11" s="3">
        <v>309</v>
      </c>
      <c r="N11" s="3">
        <v>234</v>
      </c>
      <c r="O11" s="3">
        <v>217</v>
      </c>
      <c r="P11" s="3">
        <v>160</v>
      </c>
      <c r="Q11" s="3">
        <v>130</v>
      </c>
      <c r="R11" s="3">
        <f t="shared" si="0"/>
        <v>499.5</v>
      </c>
      <c r="S11" s="3">
        <f t="shared" si="10"/>
        <v>0.71944922547332191</v>
      </c>
      <c r="T11" s="3">
        <f t="shared" si="1"/>
        <v>0.57657657657657657</v>
      </c>
      <c r="U11" s="3">
        <f t="shared" si="2"/>
        <v>0.80080080080080085</v>
      </c>
      <c r="V11" s="3">
        <f t="shared" si="3"/>
        <v>0.72072072072072069</v>
      </c>
      <c r="W11" s="3">
        <f t="shared" si="4"/>
        <v>1.7177177177177176</v>
      </c>
      <c r="X11" s="3">
        <f t="shared" si="5"/>
        <v>0.74674674674674679</v>
      </c>
      <c r="Y11" s="3">
        <f t="shared" si="6"/>
        <v>0.61861861861861867</v>
      </c>
      <c r="Z11" s="3">
        <f t="shared" si="7"/>
        <v>0.46846846846846846</v>
      </c>
      <c r="AA11" s="3">
        <f t="shared" si="11"/>
        <v>0.43443443443443441</v>
      </c>
      <c r="AB11" s="3">
        <f t="shared" si="8"/>
        <v>0.32032032032032032</v>
      </c>
      <c r="AC11" s="3">
        <f t="shared" si="9"/>
        <v>0.26026026026026028</v>
      </c>
    </row>
    <row r="12" spans="1:29">
      <c r="A12" s="3" t="s">
        <v>22</v>
      </c>
      <c r="B12" s="3" t="s">
        <v>23</v>
      </c>
      <c r="C12" s="3" t="s">
        <v>171</v>
      </c>
      <c r="D12" s="3" t="s">
        <v>20</v>
      </c>
      <c r="E12" s="3" t="s">
        <v>129</v>
      </c>
      <c r="F12" s="3">
        <v>576</v>
      </c>
      <c r="G12" s="3">
        <v>439</v>
      </c>
      <c r="H12" s="3">
        <v>278</v>
      </c>
      <c r="I12" s="3">
        <v>400</v>
      </c>
      <c r="J12" s="3">
        <v>375</v>
      </c>
      <c r="K12" s="3">
        <v>881</v>
      </c>
      <c r="L12" s="3">
        <v>368</v>
      </c>
      <c r="M12" s="3">
        <v>327</v>
      </c>
      <c r="N12" s="3">
        <v>235</v>
      </c>
      <c r="O12" s="3">
        <v>238</v>
      </c>
      <c r="P12" s="3">
        <v>155</v>
      </c>
      <c r="Q12" s="3">
        <v>133</v>
      </c>
      <c r="R12" s="3">
        <f t="shared" si="0"/>
        <v>507.5</v>
      </c>
      <c r="S12" s="3">
        <f t="shared" si="10"/>
        <v>0.76215277777777779</v>
      </c>
      <c r="T12" s="3">
        <f t="shared" si="1"/>
        <v>0.54778325123152705</v>
      </c>
      <c r="U12" s="3">
        <f t="shared" si="2"/>
        <v>0.78817733990147787</v>
      </c>
      <c r="V12" s="3">
        <f t="shared" si="3"/>
        <v>0.73891625615763545</v>
      </c>
      <c r="W12" s="3">
        <f t="shared" si="4"/>
        <v>1.7359605911330049</v>
      </c>
      <c r="X12" s="3">
        <f t="shared" si="5"/>
        <v>0.72512315270935956</v>
      </c>
      <c r="Y12" s="3">
        <f t="shared" si="6"/>
        <v>0.64433497536945816</v>
      </c>
      <c r="Z12" s="3">
        <f t="shared" si="7"/>
        <v>0.46305418719211822</v>
      </c>
      <c r="AA12" s="3">
        <f t="shared" si="11"/>
        <v>0.4689655172413793</v>
      </c>
      <c r="AB12" s="3">
        <f t="shared" si="8"/>
        <v>0.30541871921182268</v>
      </c>
      <c r="AC12" s="3">
        <f t="shared" si="9"/>
        <v>0.2620689655172414</v>
      </c>
    </row>
    <row r="13" spans="1:29">
      <c r="A13" s="3" t="s">
        <v>22</v>
      </c>
      <c r="B13" s="3" t="s">
        <v>23</v>
      </c>
      <c r="C13" s="3" t="s">
        <v>173</v>
      </c>
      <c r="D13" s="3" t="s">
        <v>21</v>
      </c>
      <c r="E13" s="3" t="s">
        <v>129</v>
      </c>
      <c r="F13" s="3">
        <v>584</v>
      </c>
      <c r="G13" s="3">
        <v>416</v>
      </c>
      <c r="H13" s="3">
        <v>304</v>
      </c>
      <c r="I13" s="3">
        <v>416</v>
      </c>
      <c r="J13" s="3">
        <v>352</v>
      </c>
      <c r="K13" s="3">
        <v>784</v>
      </c>
      <c r="L13" s="3">
        <v>352</v>
      </c>
      <c r="M13" s="3">
        <v>296</v>
      </c>
      <c r="N13" s="3">
        <v>208</v>
      </c>
      <c r="O13" s="3">
        <v>224</v>
      </c>
      <c r="P13" s="3">
        <v>176</v>
      </c>
      <c r="Q13" s="3">
        <v>128</v>
      </c>
      <c r="R13" s="3">
        <f t="shared" si="0"/>
        <v>500</v>
      </c>
      <c r="S13" s="3">
        <f t="shared" si="10"/>
        <v>0.71232876712328763</v>
      </c>
      <c r="T13" s="3">
        <f t="shared" si="1"/>
        <v>0.60799999999999998</v>
      </c>
      <c r="U13" s="3">
        <f t="shared" si="2"/>
        <v>0.83199999999999996</v>
      </c>
      <c r="V13" s="3">
        <f t="shared" si="3"/>
        <v>0.70399999999999996</v>
      </c>
      <c r="W13" s="3">
        <f t="shared" si="4"/>
        <v>1.5680000000000001</v>
      </c>
      <c r="X13" s="3">
        <f t="shared" si="5"/>
        <v>0.70399999999999996</v>
      </c>
      <c r="Y13" s="3">
        <f t="shared" si="6"/>
        <v>0.59199999999999997</v>
      </c>
      <c r="Z13" s="3">
        <f t="shared" si="7"/>
        <v>0.41599999999999998</v>
      </c>
      <c r="AA13" s="3">
        <f t="shared" si="11"/>
        <v>0.44800000000000001</v>
      </c>
      <c r="AB13" s="3">
        <f t="shared" si="8"/>
        <v>0.35199999999999998</v>
      </c>
      <c r="AC13" s="3">
        <f t="shared" si="9"/>
        <v>0.25600000000000001</v>
      </c>
    </row>
    <row r="14" spans="1:29">
      <c r="A14" s="3" t="s">
        <v>30</v>
      </c>
      <c r="B14" s="3" t="s">
        <v>99</v>
      </c>
      <c r="C14" s="3" t="s">
        <v>85</v>
      </c>
      <c r="D14" s="3" t="s">
        <v>31</v>
      </c>
      <c r="E14" s="3" t="s">
        <v>129</v>
      </c>
      <c r="F14" s="3">
        <v>573</v>
      </c>
      <c r="G14" s="3">
        <v>438</v>
      </c>
      <c r="H14" s="3">
        <v>292</v>
      </c>
      <c r="I14" s="3">
        <v>400</v>
      </c>
      <c r="J14" s="3">
        <v>340</v>
      </c>
      <c r="K14" s="3">
        <v>875</v>
      </c>
      <c r="L14" s="3">
        <v>392</v>
      </c>
      <c r="M14" s="3">
        <v>329</v>
      </c>
      <c r="N14" s="3">
        <v>225</v>
      </c>
      <c r="O14" s="3">
        <v>252</v>
      </c>
      <c r="P14" s="3">
        <v>147</v>
      </c>
      <c r="Q14" s="3">
        <v>118</v>
      </c>
      <c r="R14" s="3">
        <f t="shared" si="0"/>
        <v>505.5</v>
      </c>
      <c r="S14" s="3">
        <f t="shared" si="10"/>
        <v>0.76439790575916233</v>
      </c>
      <c r="T14" s="3">
        <f t="shared" si="1"/>
        <v>0.57764589515331355</v>
      </c>
      <c r="U14" s="3">
        <f t="shared" si="2"/>
        <v>0.79129574678536108</v>
      </c>
      <c r="V14" s="3">
        <f t="shared" si="3"/>
        <v>0.67260138476755682</v>
      </c>
      <c r="W14" s="3">
        <f t="shared" si="4"/>
        <v>1.7309594460929774</v>
      </c>
      <c r="X14" s="3">
        <f t="shared" si="5"/>
        <v>0.77546983184965379</v>
      </c>
      <c r="Y14" s="3">
        <f t="shared" si="6"/>
        <v>0.65084075173095945</v>
      </c>
      <c r="Z14" s="3">
        <f t="shared" si="7"/>
        <v>0.44510385756676557</v>
      </c>
      <c r="AA14" s="3">
        <f t="shared" si="11"/>
        <v>0.49851632047477745</v>
      </c>
      <c r="AB14" s="3">
        <f t="shared" si="8"/>
        <v>0.29080118694362017</v>
      </c>
      <c r="AC14" s="3">
        <f t="shared" si="9"/>
        <v>0.2334322453016815</v>
      </c>
    </row>
    <row r="15" spans="1:29">
      <c r="A15" s="3" t="s">
        <v>59</v>
      </c>
      <c r="B15" s="10" t="s">
        <v>98</v>
      </c>
      <c r="C15" s="11" t="s">
        <v>76</v>
      </c>
      <c r="D15" s="3" t="s">
        <v>54</v>
      </c>
      <c r="E15" s="3" t="s">
        <v>129</v>
      </c>
      <c r="F15" s="11">
        <v>550.00000000000011</v>
      </c>
      <c r="G15" s="11">
        <v>425.00000000000011</v>
      </c>
      <c r="H15" s="11">
        <v>275.00000000000006</v>
      </c>
      <c r="I15" s="11">
        <v>375.00000000000006</v>
      </c>
      <c r="J15" s="11">
        <v>387.50000000000006</v>
      </c>
      <c r="K15" s="11">
        <v>800.00000000000011</v>
      </c>
      <c r="L15" s="11">
        <v>300.00000000000006</v>
      </c>
      <c r="M15" s="11">
        <v>225.00000000000003</v>
      </c>
      <c r="N15" s="3" t="s">
        <v>37</v>
      </c>
      <c r="O15" s="3" t="s">
        <v>37</v>
      </c>
      <c r="P15" s="11">
        <v>150.00000000000003</v>
      </c>
      <c r="Q15" s="11">
        <v>125.00000000000003</v>
      </c>
      <c r="R15" s="3">
        <f t="shared" ref="R15:R23" si="12">AVERAGE(F15:G15)</f>
        <v>487.50000000000011</v>
      </c>
      <c r="S15" s="3">
        <f t="shared" si="10"/>
        <v>0.77272727272727282</v>
      </c>
      <c r="T15" s="3">
        <f t="shared" ref="T15:T23" si="13">H15/R15</f>
        <v>0.5641025641025641</v>
      </c>
      <c r="U15" s="3">
        <f t="shared" ref="U15:U23" si="14">I15/R15</f>
        <v>0.76923076923076916</v>
      </c>
      <c r="V15" s="3">
        <f t="shared" ref="V15:V23" si="15">J15/R15</f>
        <v>0.79487179487179482</v>
      </c>
      <c r="W15" s="3">
        <f t="shared" ref="W15:W23" si="16">K15/R15</f>
        <v>1.641025641025641</v>
      </c>
      <c r="X15" s="3">
        <f t="shared" ref="X15:X23" si="17">L15/R15</f>
        <v>0.61538461538461531</v>
      </c>
      <c r="Y15" s="3">
        <f t="shared" ref="Y15:Y23" si="18">M15/R15</f>
        <v>0.46153846153846151</v>
      </c>
      <c r="Z15" s="3" t="s">
        <v>37</v>
      </c>
      <c r="AA15" s="3" t="s">
        <v>37</v>
      </c>
      <c r="AB15" s="3">
        <f t="shared" ref="AB15:AB23" si="19">P15/R15</f>
        <v>0.30769230769230765</v>
      </c>
      <c r="AC15" s="3">
        <f t="shared" ref="AC15:AC23" si="20">Q15/R15</f>
        <v>0.25641025641025639</v>
      </c>
    </row>
    <row r="16" spans="1:29">
      <c r="A16" s="3" t="s">
        <v>59</v>
      </c>
      <c r="B16" s="10" t="s">
        <v>98</v>
      </c>
      <c r="C16" s="11" t="s">
        <v>77</v>
      </c>
      <c r="D16" s="3" t="s">
        <v>54</v>
      </c>
      <c r="E16" s="3" t="s">
        <v>129</v>
      </c>
      <c r="F16" s="11">
        <v>550.00000000000011</v>
      </c>
      <c r="G16" s="11">
        <v>425.00000000000011</v>
      </c>
      <c r="H16" s="11">
        <v>275.00000000000006</v>
      </c>
      <c r="I16" s="11">
        <v>400.00000000000006</v>
      </c>
      <c r="J16" s="11">
        <v>375.00000000000006</v>
      </c>
      <c r="K16" s="11">
        <v>800.00000000000011</v>
      </c>
      <c r="L16" s="11">
        <v>300.00000000000006</v>
      </c>
      <c r="M16" s="11">
        <v>225.00000000000003</v>
      </c>
      <c r="N16" s="3" t="s">
        <v>37</v>
      </c>
      <c r="O16" s="3" t="s">
        <v>37</v>
      </c>
      <c r="P16" s="11">
        <v>150.00000000000003</v>
      </c>
      <c r="Q16" s="11">
        <v>125.00000000000003</v>
      </c>
      <c r="R16" s="3">
        <f t="shared" si="12"/>
        <v>487.50000000000011</v>
      </c>
      <c r="S16" s="3">
        <f t="shared" si="10"/>
        <v>0.77272727272727282</v>
      </c>
      <c r="T16" s="3">
        <f t="shared" si="13"/>
        <v>0.5641025641025641</v>
      </c>
      <c r="U16" s="3">
        <f t="shared" si="14"/>
        <v>0.82051282051282048</v>
      </c>
      <c r="V16" s="3">
        <f t="shared" si="15"/>
        <v>0.76923076923076916</v>
      </c>
      <c r="W16" s="3">
        <f t="shared" si="16"/>
        <v>1.641025641025641</v>
      </c>
      <c r="X16" s="3">
        <f t="shared" si="17"/>
        <v>0.61538461538461531</v>
      </c>
      <c r="Y16" s="3">
        <f t="shared" si="18"/>
        <v>0.46153846153846151</v>
      </c>
      <c r="Z16" s="3" t="s">
        <v>37</v>
      </c>
      <c r="AA16" s="3" t="s">
        <v>37</v>
      </c>
      <c r="AB16" s="3">
        <f t="shared" si="19"/>
        <v>0.30769230769230765</v>
      </c>
      <c r="AC16" s="3">
        <f t="shared" si="20"/>
        <v>0.25641025641025639</v>
      </c>
    </row>
    <row r="17" spans="1:29">
      <c r="A17" s="3" t="s">
        <v>59</v>
      </c>
      <c r="B17" s="10" t="s">
        <v>98</v>
      </c>
      <c r="C17" s="11" t="s">
        <v>78</v>
      </c>
      <c r="D17" s="3" t="s">
        <v>54</v>
      </c>
      <c r="E17" s="3" t="s">
        <v>129</v>
      </c>
      <c r="F17" s="11">
        <v>568.75000000000011</v>
      </c>
      <c r="G17" s="11">
        <v>431.25000000000006</v>
      </c>
      <c r="H17" s="11">
        <v>275.00000000000006</v>
      </c>
      <c r="I17" s="11">
        <v>400.00000000000006</v>
      </c>
      <c r="J17" s="11">
        <v>375.00000000000006</v>
      </c>
      <c r="K17" s="11">
        <v>812.50000000000011</v>
      </c>
      <c r="L17" s="11">
        <v>300.00000000000006</v>
      </c>
      <c r="M17" s="11">
        <v>225.00000000000003</v>
      </c>
      <c r="N17" s="3" t="s">
        <v>37</v>
      </c>
      <c r="O17" s="3" t="s">
        <v>37</v>
      </c>
      <c r="P17" s="11">
        <v>156.25000000000003</v>
      </c>
      <c r="Q17" s="11">
        <v>125.00000000000003</v>
      </c>
      <c r="R17" s="3">
        <f t="shared" si="12"/>
        <v>500.00000000000011</v>
      </c>
      <c r="S17" s="3">
        <f t="shared" si="10"/>
        <v>0.75824175824175821</v>
      </c>
      <c r="T17" s="3">
        <f t="shared" si="13"/>
        <v>0.54999999999999993</v>
      </c>
      <c r="U17" s="3">
        <f t="shared" si="14"/>
        <v>0.79999999999999993</v>
      </c>
      <c r="V17" s="3">
        <f t="shared" si="15"/>
        <v>0.74999999999999989</v>
      </c>
      <c r="W17" s="3">
        <f t="shared" si="16"/>
        <v>1.6249999999999998</v>
      </c>
      <c r="X17" s="3">
        <f t="shared" si="17"/>
        <v>0.6</v>
      </c>
      <c r="Y17" s="3">
        <f t="shared" si="18"/>
        <v>0.44999999999999996</v>
      </c>
      <c r="Z17" s="3" t="s">
        <v>37</v>
      </c>
      <c r="AA17" s="3" t="s">
        <v>37</v>
      </c>
      <c r="AB17" s="3">
        <f t="shared" si="19"/>
        <v>0.3125</v>
      </c>
      <c r="AC17" s="3">
        <f t="shared" si="20"/>
        <v>0.25</v>
      </c>
    </row>
    <row r="18" spans="1:29">
      <c r="A18" s="3" t="s">
        <v>59</v>
      </c>
      <c r="B18" s="10" t="s">
        <v>98</v>
      </c>
      <c r="C18" s="11" t="s">
        <v>79</v>
      </c>
      <c r="D18" s="3" t="s">
        <v>54</v>
      </c>
      <c r="E18" s="3" t="s">
        <v>129</v>
      </c>
      <c r="F18" s="11">
        <v>575.00000000000011</v>
      </c>
      <c r="G18" s="11">
        <v>425.00000000000011</v>
      </c>
      <c r="H18" s="11">
        <v>275.00000000000006</v>
      </c>
      <c r="I18" s="11">
        <v>400.00000000000006</v>
      </c>
      <c r="J18" s="11">
        <v>375.00000000000006</v>
      </c>
      <c r="K18" s="11">
        <v>800.00000000000011</v>
      </c>
      <c r="L18" s="11">
        <v>300.00000000000006</v>
      </c>
      <c r="M18" s="11">
        <v>225.00000000000003</v>
      </c>
      <c r="N18" s="3" t="s">
        <v>37</v>
      </c>
      <c r="O18" s="3" t="s">
        <v>37</v>
      </c>
      <c r="P18" s="11">
        <v>150.00000000000003</v>
      </c>
      <c r="Q18" s="11">
        <v>125.00000000000003</v>
      </c>
      <c r="R18" s="3">
        <f t="shared" si="12"/>
        <v>500.00000000000011</v>
      </c>
      <c r="S18" s="3">
        <f t="shared" si="10"/>
        <v>0.73913043478260876</v>
      </c>
      <c r="T18" s="3">
        <f t="shared" si="13"/>
        <v>0.54999999999999993</v>
      </c>
      <c r="U18" s="3">
        <f t="shared" si="14"/>
        <v>0.79999999999999993</v>
      </c>
      <c r="V18" s="3">
        <f t="shared" si="15"/>
        <v>0.74999999999999989</v>
      </c>
      <c r="W18" s="3">
        <f t="shared" si="16"/>
        <v>1.5999999999999999</v>
      </c>
      <c r="X18" s="3">
        <f t="shared" si="17"/>
        <v>0.6</v>
      </c>
      <c r="Y18" s="3">
        <f t="shared" si="18"/>
        <v>0.44999999999999996</v>
      </c>
      <c r="Z18" s="3" t="s">
        <v>37</v>
      </c>
      <c r="AA18" s="3" t="s">
        <v>37</v>
      </c>
      <c r="AB18" s="3">
        <f t="shared" si="19"/>
        <v>0.3</v>
      </c>
      <c r="AC18" s="3">
        <f t="shared" si="20"/>
        <v>0.25</v>
      </c>
    </row>
    <row r="19" spans="1:29">
      <c r="A19" s="3" t="s">
        <v>59</v>
      </c>
      <c r="B19" s="10" t="s">
        <v>94</v>
      </c>
      <c r="C19" s="12" t="s">
        <v>43</v>
      </c>
      <c r="D19" s="3" t="s">
        <v>54</v>
      </c>
      <c r="E19" s="3" t="s">
        <v>129</v>
      </c>
      <c r="F19" s="11">
        <v>625.00000000000011</v>
      </c>
      <c r="G19" s="11">
        <v>450.00000000000006</v>
      </c>
      <c r="H19" s="11">
        <v>300.00000000000006</v>
      </c>
      <c r="I19" s="11">
        <v>450.00000000000006</v>
      </c>
      <c r="J19" s="11">
        <v>400.00000000000006</v>
      </c>
      <c r="K19" s="11">
        <v>900.00000000000011</v>
      </c>
      <c r="L19" s="11">
        <v>350.00000000000011</v>
      </c>
      <c r="M19" s="11">
        <v>250.00000000000006</v>
      </c>
      <c r="N19" s="3" t="s">
        <v>37</v>
      </c>
      <c r="O19" s="3" t="s">
        <v>37</v>
      </c>
      <c r="P19" s="11">
        <v>162.50000000000003</v>
      </c>
      <c r="Q19" s="11">
        <v>125.00000000000003</v>
      </c>
      <c r="R19" s="3">
        <f t="shared" si="12"/>
        <v>537.50000000000011</v>
      </c>
      <c r="S19" s="3">
        <f t="shared" si="10"/>
        <v>0.72</v>
      </c>
      <c r="T19" s="3">
        <f t="shared" si="13"/>
        <v>0.55813953488372092</v>
      </c>
      <c r="U19" s="3">
        <f t="shared" si="14"/>
        <v>0.83720930232558133</v>
      </c>
      <c r="V19" s="3">
        <f t="shared" si="15"/>
        <v>0.7441860465116279</v>
      </c>
      <c r="W19" s="3">
        <f t="shared" si="16"/>
        <v>1.6744186046511627</v>
      </c>
      <c r="X19" s="3">
        <f t="shared" si="17"/>
        <v>0.65116279069767447</v>
      </c>
      <c r="Y19" s="3">
        <f t="shared" si="18"/>
        <v>0.46511627906976744</v>
      </c>
      <c r="Z19" s="3" t="s">
        <v>37</v>
      </c>
      <c r="AA19" s="3" t="s">
        <v>37</v>
      </c>
      <c r="AB19" s="3">
        <f t="shared" si="19"/>
        <v>0.30232558139534882</v>
      </c>
      <c r="AC19" s="3">
        <f t="shared" si="20"/>
        <v>0.23255813953488372</v>
      </c>
    </row>
    <row r="20" spans="1:29">
      <c r="A20" s="3" t="s">
        <v>59</v>
      </c>
      <c r="B20" s="10" t="s">
        <v>95</v>
      </c>
      <c r="C20" s="10" t="s">
        <v>44</v>
      </c>
      <c r="D20" s="3" t="s">
        <v>54</v>
      </c>
      <c r="E20" s="3" t="s">
        <v>129</v>
      </c>
      <c r="F20" s="11">
        <v>625.00000000000011</v>
      </c>
      <c r="G20" s="11">
        <v>462.50000000000006</v>
      </c>
      <c r="H20" s="11">
        <v>300.00000000000006</v>
      </c>
      <c r="I20" s="11">
        <v>462.50000000000006</v>
      </c>
      <c r="J20" s="11">
        <v>425.00000000000011</v>
      </c>
      <c r="K20" s="11">
        <v>900.00000000000011</v>
      </c>
      <c r="L20" s="11">
        <v>325.00000000000006</v>
      </c>
      <c r="M20" s="11">
        <v>250.00000000000006</v>
      </c>
      <c r="N20" s="3" t="s">
        <v>37</v>
      </c>
      <c r="O20" s="3" t="s">
        <v>37</v>
      </c>
      <c r="P20" s="11">
        <v>156.25000000000003</v>
      </c>
      <c r="Q20" s="11">
        <v>137.50000000000003</v>
      </c>
      <c r="R20" s="3">
        <f t="shared" si="12"/>
        <v>543.75000000000011</v>
      </c>
      <c r="S20" s="3">
        <f t="shared" si="10"/>
        <v>0.74</v>
      </c>
      <c r="T20" s="3">
        <f t="shared" si="13"/>
        <v>0.55172413793103448</v>
      </c>
      <c r="U20" s="3">
        <f t="shared" si="14"/>
        <v>0.85057471264367812</v>
      </c>
      <c r="V20" s="3">
        <f t="shared" si="15"/>
        <v>0.7816091954022989</v>
      </c>
      <c r="W20" s="3">
        <f t="shared" si="16"/>
        <v>1.6551724137931032</v>
      </c>
      <c r="X20" s="3">
        <f t="shared" si="17"/>
        <v>0.59770114942528729</v>
      </c>
      <c r="Y20" s="3">
        <f t="shared" si="18"/>
        <v>0.45977011494252873</v>
      </c>
      <c r="Z20" s="3" t="s">
        <v>37</v>
      </c>
      <c r="AA20" s="3" t="s">
        <v>37</v>
      </c>
      <c r="AB20" s="3">
        <f t="shared" si="19"/>
        <v>0.28735632183908044</v>
      </c>
      <c r="AC20" s="3">
        <f t="shared" si="20"/>
        <v>0.25287356321839083</v>
      </c>
    </row>
    <row r="21" spans="1:29">
      <c r="A21" s="3" t="s">
        <v>59</v>
      </c>
      <c r="B21" s="10" t="s">
        <v>94</v>
      </c>
      <c r="C21" s="11" t="s">
        <v>80</v>
      </c>
      <c r="D21" s="3" t="s">
        <v>54</v>
      </c>
      <c r="E21" s="3" t="s">
        <v>129</v>
      </c>
      <c r="F21" s="11">
        <v>575.00000000000011</v>
      </c>
      <c r="G21" s="11">
        <v>437.50000000000011</v>
      </c>
      <c r="H21" s="11">
        <v>287.50000000000006</v>
      </c>
      <c r="I21" s="11">
        <v>400.00000000000006</v>
      </c>
      <c r="J21" s="11">
        <v>412.50000000000011</v>
      </c>
      <c r="K21" s="11">
        <v>800</v>
      </c>
      <c r="L21" s="11">
        <v>325.00000000000006</v>
      </c>
      <c r="M21" s="11">
        <v>250.00000000000006</v>
      </c>
      <c r="N21" s="3" t="s">
        <v>37</v>
      </c>
      <c r="O21" s="3" t="s">
        <v>37</v>
      </c>
      <c r="P21" s="11">
        <v>150.00000000000003</v>
      </c>
      <c r="Q21" s="11">
        <v>125.00000000000003</v>
      </c>
      <c r="R21" s="3">
        <f t="shared" si="12"/>
        <v>506.25000000000011</v>
      </c>
      <c r="S21" s="3">
        <f t="shared" si="10"/>
        <v>0.76086956521739135</v>
      </c>
      <c r="T21" s="3">
        <f t="shared" si="13"/>
        <v>0.5679012345679012</v>
      </c>
      <c r="U21" s="3">
        <f t="shared" si="14"/>
        <v>0.79012345679012341</v>
      </c>
      <c r="V21" s="3">
        <f t="shared" si="15"/>
        <v>0.81481481481481488</v>
      </c>
      <c r="W21" s="3">
        <f t="shared" si="16"/>
        <v>1.5802469135802466</v>
      </c>
      <c r="X21" s="3">
        <f t="shared" si="17"/>
        <v>0.64197530864197527</v>
      </c>
      <c r="Y21" s="3">
        <f t="shared" si="18"/>
        <v>0.49382716049382719</v>
      </c>
      <c r="Z21" s="3" t="s">
        <v>37</v>
      </c>
      <c r="AA21" s="3" t="s">
        <v>37</v>
      </c>
      <c r="AB21" s="3">
        <f t="shared" si="19"/>
        <v>0.29629629629629628</v>
      </c>
      <c r="AC21" s="3">
        <f t="shared" si="20"/>
        <v>0.24691358024691359</v>
      </c>
    </row>
    <row r="22" spans="1:29">
      <c r="A22" s="3" t="s">
        <v>59</v>
      </c>
      <c r="B22" s="10" t="s">
        <v>94</v>
      </c>
      <c r="C22" s="11" t="s">
        <v>81</v>
      </c>
      <c r="D22" s="3" t="s">
        <v>54</v>
      </c>
      <c r="E22" s="3" t="s">
        <v>129</v>
      </c>
      <c r="F22" s="11">
        <v>575.00000000000011</v>
      </c>
      <c r="G22" s="11">
        <v>425.00000000000011</v>
      </c>
      <c r="H22" s="11">
        <v>275.00000000000006</v>
      </c>
      <c r="I22" s="11">
        <v>400.00000000000006</v>
      </c>
      <c r="J22" s="11">
        <v>412.50000000000011</v>
      </c>
      <c r="K22" s="11">
        <v>800</v>
      </c>
      <c r="L22" s="11">
        <v>312.50000000000006</v>
      </c>
      <c r="M22" s="11">
        <v>250.00000000000006</v>
      </c>
      <c r="N22" s="3" t="s">
        <v>37</v>
      </c>
      <c r="O22" s="3" t="s">
        <v>37</v>
      </c>
      <c r="P22" s="11">
        <v>150.00000000000003</v>
      </c>
      <c r="Q22" s="11">
        <v>125.00000000000003</v>
      </c>
      <c r="R22" s="3">
        <f t="shared" si="12"/>
        <v>500.00000000000011</v>
      </c>
      <c r="S22" s="3">
        <f t="shared" si="10"/>
        <v>0.73913043478260876</v>
      </c>
      <c r="T22" s="3">
        <f t="shared" si="13"/>
        <v>0.54999999999999993</v>
      </c>
      <c r="U22" s="3">
        <f t="shared" si="14"/>
        <v>0.79999999999999993</v>
      </c>
      <c r="V22" s="3">
        <f t="shared" si="15"/>
        <v>0.82500000000000007</v>
      </c>
      <c r="W22" s="3">
        <f t="shared" si="16"/>
        <v>1.5999999999999996</v>
      </c>
      <c r="X22" s="3">
        <f t="shared" si="17"/>
        <v>0.625</v>
      </c>
      <c r="Y22" s="3">
        <f t="shared" si="18"/>
        <v>0.5</v>
      </c>
      <c r="Z22" s="3" t="s">
        <v>37</v>
      </c>
      <c r="AA22" s="3" t="s">
        <v>37</v>
      </c>
      <c r="AB22" s="3">
        <f t="shared" si="19"/>
        <v>0.3</v>
      </c>
      <c r="AC22" s="3">
        <f t="shared" si="20"/>
        <v>0.25</v>
      </c>
    </row>
    <row r="23" spans="1:29">
      <c r="A23" s="3" t="s">
        <v>22</v>
      </c>
      <c r="B23" s="3" t="s">
        <v>104</v>
      </c>
      <c r="C23" s="3" t="s">
        <v>177</v>
      </c>
      <c r="D23" s="3" t="s">
        <v>20</v>
      </c>
      <c r="E23" s="3" t="s">
        <v>129</v>
      </c>
      <c r="F23" s="11">
        <v>589</v>
      </c>
      <c r="G23" s="11">
        <v>430</v>
      </c>
      <c r="H23" s="11">
        <v>290</v>
      </c>
      <c r="I23" s="11">
        <v>413</v>
      </c>
      <c r="J23" s="11">
        <v>367</v>
      </c>
      <c r="K23" s="11">
        <v>839</v>
      </c>
      <c r="L23" s="11">
        <v>370</v>
      </c>
      <c r="M23" s="11">
        <v>310</v>
      </c>
      <c r="N23" s="3">
        <v>244</v>
      </c>
      <c r="O23" s="3">
        <v>255</v>
      </c>
      <c r="P23" s="11">
        <v>143</v>
      </c>
      <c r="Q23" s="11">
        <v>120</v>
      </c>
      <c r="R23" s="3">
        <f t="shared" si="12"/>
        <v>509.5</v>
      </c>
      <c r="S23" s="3">
        <f t="shared" si="10"/>
        <v>0.7300509337860781</v>
      </c>
      <c r="T23" s="3">
        <f t="shared" si="13"/>
        <v>0.56918547595682045</v>
      </c>
      <c r="U23" s="3">
        <f t="shared" si="14"/>
        <v>0.81059862610402356</v>
      </c>
      <c r="V23" s="3">
        <f t="shared" si="15"/>
        <v>0.72031403336604516</v>
      </c>
      <c r="W23" s="3">
        <f t="shared" si="16"/>
        <v>1.6467124631992149</v>
      </c>
      <c r="X23" s="3">
        <f t="shared" si="17"/>
        <v>0.72620215897939155</v>
      </c>
      <c r="Y23" s="3">
        <f t="shared" si="18"/>
        <v>0.6084396467124632</v>
      </c>
      <c r="Z23" s="3">
        <f t="shared" si="7"/>
        <v>0.478900883218842</v>
      </c>
      <c r="AA23" s="3">
        <f>O23/R23</f>
        <v>0.50049067713444551</v>
      </c>
      <c r="AB23" s="3">
        <f t="shared" si="19"/>
        <v>0.28066732090284591</v>
      </c>
      <c r="AC23" s="3">
        <f t="shared" si="20"/>
        <v>0.23552502453385674</v>
      </c>
    </row>
    <row r="44" spans="13:13">
      <c r="M44" s="2"/>
    </row>
    <row r="45" spans="13:13">
      <c r="M45" s="2"/>
    </row>
    <row r="46" spans="13:13">
      <c r="M46" s="2"/>
    </row>
    <row r="47" spans="13:13">
      <c r="M47" s="2"/>
    </row>
    <row r="48" spans="13:13">
      <c r="M48" s="2"/>
    </row>
  </sheetData>
  <autoFilter ref="A1:AC1">
    <sortState ref="A2:AD22">
      <sortCondition ref="E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K1" sqref="K1:K1048576"/>
    </sheetView>
  </sheetViews>
  <sheetFormatPr defaultColWidth="9.109375" defaultRowHeight="14.4"/>
  <cols>
    <col min="1" max="1" width="32.33203125" customWidth="1"/>
    <col min="2" max="2" width="16.109375" customWidth="1"/>
    <col min="3" max="3" width="15.109375" customWidth="1"/>
  </cols>
  <sheetData>
    <row r="1" spans="1:12">
      <c r="A1" s="3" t="s">
        <v>166</v>
      </c>
      <c r="B1" s="3" t="s">
        <v>167</v>
      </c>
      <c r="C1" s="3" t="s">
        <v>168</v>
      </c>
      <c r="D1" s="3" t="s">
        <v>0</v>
      </c>
      <c r="E1" s="3" t="s">
        <v>89</v>
      </c>
      <c r="F1" s="3" t="s">
        <v>90</v>
      </c>
      <c r="G1" s="3" t="s">
        <v>2</v>
      </c>
      <c r="H1" s="3" t="s">
        <v>107</v>
      </c>
      <c r="I1" s="3" t="s">
        <v>8</v>
      </c>
      <c r="J1" s="3" t="s">
        <v>11</v>
      </c>
      <c r="K1" s="3"/>
      <c r="L1" s="3"/>
    </row>
    <row r="2" spans="1:12">
      <c r="A2" s="3" t="s">
        <v>108</v>
      </c>
      <c r="B2" s="4" t="s">
        <v>109</v>
      </c>
      <c r="C2" s="4" t="s">
        <v>110</v>
      </c>
      <c r="D2" s="4" t="s">
        <v>129</v>
      </c>
      <c r="E2" s="3">
        <v>671</v>
      </c>
      <c r="F2" s="3">
        <v>602</v>
      </c>
      <c r="G2" s="3">
        <v>1102</v>
      </c>
      <c r="H2" s="3">
        <f>F2/E2</f>
        <v>0.89716840536512665</v>
      </c>
      <c r="I2" s="5">
        <f>AVERAGE(E2:F2)</f>
        <v>636.5</v>
      </c>
      <c r="J2" s="3">
        <f>G2/I2</f>
        <v>1.7313432835820894</v>
      </c>
    </row>
    <row r="3" spans="1:12">
      <c r="A3" s="3" t="s">
        <v>111</v>
      </c>
      <c r="B3" s="3" t="s">
        <v>112</v>
      </c>
      <c r="C3" s="4" t="s">
        <v>110</v>
      </c>
      <c r="D3" s="4" t="s">
        <v>129</v>
      </c>
      <c r="E3" s="3">
        <v>732</v>
      </c>
      <c r="F3" s="3">
        <v>647</v>
      </c>
      <c r="G3" s="3">
        <v>1187</v>
      </c>
      <c r="H3" s="3">
        <f t="shared" ref="H3:H16" si="0">F3/E3</f>
        <v>0.88387978142076506</v>
      </c>
      <c r="I3" s="5">
        <f t="shared" ref="I3:I16" si="1">AVERAGE(E3:F3)</f>
        <v>689.5</v>
      </c>
      <c r="J3" s="3">
        <f t="shared" ref="J3:J16" si="2">G3/I3</f>
        <v>1.721537345902828</v>
      </c>
    </row>
    <row r="4" spans="1:12">
      <c r="A4" s="3" t="s">
        <v>113</v>
      </c>
      <c r="B4" s="4" t="s">
        <v>114</v>
      </c>
      <c r="C4" s="3" t="s">
        <v>110</v>
      </c>
      <c r="D4" s="4" t="s">
        <v>129</v>
      </c>
      <c r="E4" s="3">
        <v>666</v>
      </c>
      <c r="F4" s="3">
        <v>614</v>
      </c>
      <c r="G4" s="3">
        <v>1103</v>
      </c>
      <c r="H4" s="3">
        <f t="shared" si="0"/>
        <v>0.92192192192192191</v>
      </c>
      <c r="I4" s="5">
        <f t="shared" si="1"/>
        <v>640</v>
      </c>
      <c r="J4" s="3">
        <f t="shared" si="2"/>
        <v>1.7234375</v>
      </c>
    </row>
    <row r="5" spans="1:12">
      <c r="A5" s="3" t="s">
        <v>115</v>
      </c>
      <c r="B5" s="3" t="s">
        <v>116</v>
      </c>
      <c r="C5" s="3" t="s">
        <v>117</v>
      </c>
      <c r="D5" s="4" t="s">
        <v>129</v>
      </c>
      <c r="E5" s="3">
        <v>664</v>
      </c>
      <c r="F5" s="3">
        <v>589</v>
      </c>
      <c r="G5" s="3">
        <v>1074</v>
      </c>
      <c r="H5" s="3">
        <f t="shared" si="0"/>
        <v>0.88704819277108438</v>
      </c>
      <c r="I5" s="5">
        <f t="shared" si="1"/>
        <v>626.5</v>
      </c>
      <c r="J5" s="3">
        <f t="shared" si="2"/>
        <v>1.7142857142857142</v>
      </c>
    </row>
    <row r="6" spans="1:12">
      <c r="A6" s="3" t="s">
        <v>118</v>
      </c>
      <c r="B6" s="3" t="s">
        <v>119</v>
      </c>
      <c r="C6" s="3" t="s">
        <v>117</v>
      </c>
      <c r="D6" s="4" t="s">
        <v>129</v>
      </c>
      <c r="E6" s="3">
        <v>689</v>
      </c>
      <c r="F6" s="3">
        <v>646</v>
      </c>
      <c r="G6" s="3">
        <v>1142</v>
      </c>
      <c r="H6" s="3">
        <f t="shared" si="0"/>
        <v>0.93759071117561688</v>
      </c>
      <c r="I6" s="5">
        <f t="shared" si="1"/>
        <v>667.5</v>
      </c>
      <c r="J6" s="3">
        <f t="shared" si="2"/>
        <v>1.7108614232209738</v>
      </c>
    </row>
    <row r="7" spans="1:12">
      <c r="A7" s="3" t="s">
        <v>120</v>
      </c>
      <c r="B7" s="4" t="s">
        <v>121</v>
      </c>
      <c r="C7" s="3" t="s">
        <v>117</v>
      </c>
      <c r="D7" s="4" t="s">
        <v>129</v>
      </c>
      <c r="E7" s="3">
        <v>625</v>
      </c>
      <c r="F7" s="3">
        <v>557</v>
      </c>
      <c r="G7" s="3">
        <v>929</v>
      </c>
      <c r="H7" s="3">
        <f t="shared" si="0"/>
        <v>0.89119999999999999</v>
      </c>
      <c r="I7" s="5">
        <f t="shared" si="1"/>
        <v>591</v>
      </c>
      <c r="J7" s="3">
        <f t="shared" si="2"/>
        <v>1.5719120135363791</v>
      </c>
    </row>
    <row r="8" spans="1:12">
      <c r="A8" s="3" t="s">
        <v>122</v>
      </c>
      <c r="B8" s="3" t="s">
        <v>123</v>
      </c>
      <c r="C8" s="3" t="s">
        <v>117</v>
      </c>
      <c r="D8" s="4" t="s">
        <v>129</v>
      </c>
      <c r="E8" s="3">
        <v>754</v>
      </c>
      <c r="F8" s="3">
        <v>708</v>
      </c>
      <c r="G8" s="3">
        <v>1053</v>
      </c>
      <c r="H8" s="3">
        <f t="shared" si="0"/>
        <v>0.93899204244031831</v>
      </c>
      <c r="I8" s="5">
        <f t="shared" si="1"/>
        <v>731</v>
      </c>
      <c r="J8" s="3">
        <f t="shared" si="2"/>
        <v>1.4404924760601916</v>
      </c>
    </row>
    <row r="9" spans="1:12">
      <c r="A9" s="3" t="s">
        <v>124</v>
      </c>
      <c r="B9" s="3" t="s">
        <v>125</v>
      </c>
      <c r="C9" s="3" t="s">
        <v>117</v>
      </c>
      <c r="D9" s="4" t="s">
        <v>129</v>
      </c>
      <c r="E9" s="3">
        <v>733</v>
      </c>
      <c r="F9" s="3">
        <v>703</v>
      </c>
      <c r="G9" s="3">
        <v>1062</v>
      </c>
      <c r="H9" s="3">
        <f t="shared" si="0"/>
        <v>0.95907230559345158</v>
      </c>
      <c r="I9" s="5">
        <f t="shared" si="1"/>
        <v>718</v>
      </c>
      <c r="J9" s="3">
        <f t="shared" si="2"/>
        <v>1.4791086350974931</v>
      </c>
    </row>
    <row r="10" spans="1:12">
      <c r="A10" s="3" t="s">
        <v>126</v>
      </c>
      <c r="B10" s="3" t="s">
        <v>109</v>
      </c>
      <c r="C10" s="3" t="s">
        <v>117</v>
      </c>
      <c r="D10" s="4" t="s">
        <v>129</v>
      </c>
      <c r="E10" s="3">
        <v>687</v>
      </c>
      <c r="F10" s="3">
        <v>616</v>
      </c>
      <c r="G10" s="3">
        <v>1141</v>
      </c>
      <c r="H10" s="3">
        <f t="shared" si="0"/>
        <v>0.89665211062590977</v>
      </c>
      <c r="I10" s="5">
        <f t="shared" si="1"/>
        <v>651.5</v>
      </c>
      <c r="J10" s="3">
        <f t="shared" si="2"/>
        <v>1.7513430544896393</v>
      </c>
    </row>
    <row r="11" spans="1:12">
      <c r="A11" s="3" t="s">
        <v>127</v>
      </c>
      <c r="B11" s="4" t="s">
        <v>128</v>
      </c>
      <c r="C11" s="3" t="s">
        <v>117</v>
      </c>
      <c r="D11" s="4" t="s">
        <v>129</v>
      </c>
      <c r="E11" s="3">
        <v>625</v>
      </c>
      <c r="F11" s="3">
        <v>558</v>
      </c>
      <c r="G11" s="3">
        <v>1022</v>
      </c>
      <c r="H11" s="3">
        <f t="shared" si="0"/>
        <v>0.89280000000000004</v>
      </c>
      <c r="I11" s="5">
        <f>AVERAGE(E11:F11)</f>
        <v>591.5</v>
      </c>
      <c r="J11" s="3">
        <f t="shared" si="2"/>
        <v>1.7278106508875739</v>
      </c>
    </row>
    <row r="12" spans="1:12">
      <c r="A12" s="7" t="s">
        <v>140</v>
      </c>
      <c r="B12" s="4" t="s">
        <v>22</v>
      </c>
      <c r="C12" s="3" t="s">
        <v>110</v>
      </c>
      <c r="D12" s="4" t="s">
        <v>130</v>
      </c>
      <c r="E12" s="8">
        <v>603</v>
      </c>
      <c r="F12" s="8">
        <v>545</v>
      </c>
      <c r="G12" s="9">
        <v>1002</v>
      </c>
      <c r="H12" s="3">
        <f t="shared" si="0"/>
        <v>0.90381426202321724</v>
      </c>
      <c r="I12" s="5">
        <f>AVERAGE(E12:F12)</f>
        <v>574</v>
      </c>
      <c r="J12" s="3">
        <f t="shared" si="2"/>
        <v>1.745644599303136</v>
      </c>
      <c r="L12" s="1"/>
    </row>
    <row r="13" spans="1:12">
      <c r="A13" s="7" t="s">
        <v>140</v>
      </c>
      <c r="B13" s="4" t="s">
        <v>22</v>
      </c>
      <c r="C13" s="3" t="s">
        <v>110</v>
      </c>
      <c r="D13" s="4" t="s">
        <v>130</v>
      </c>
      <c r="E13" s="9">
        <v>631</v>
      </c>
      <c r="F13" s="9">
        <v>554</v>
      </c>
      <c r="G13" s="9">
        <v>1120</v>
      </c>
      <c r="H13" s="3">
        <f t="shared" si="0"/>
        <v>0.87797147385103014</v>
      </c>
      <c r="I13" s="5">
        <f>AVERAGE(E13:F13)</f>
        <v>592.5</v>
      </c>
      <c r="J13" s="3">
        <f t="shared" si="2"/>
        <v>1.890295358649789</v>
      </c>
      <c r="L13" s="1"/>
    </row>
    <row r="14" spans="1:12">
      <c r="A14" s="7" t="s">
        <v>140</v>
      </c>
      <c r="B14" s="4" t="s">
        <v>22</v>
      </c>
      <c r="C14" s="3" t="s">
        <v>110</v>
      </c>
      <c r="D14" s="4" t="s">
        <v>130</v>
      </c>
      <c r="E14" s="9">
        <v>597</v>
      </c>
      <c r="F14" s="9">
        <v>561</v>
      </c>
      <c r="G14" s="9">
        <v>1090</v>
      </c>
      <c r="H14" s="3">
        <f t="shared" si="0"/>
        <v>0.93969849246231152</v>
      </c>
      <c r="I14" s="5">
        <f t="shared" si="1"/>
        <v>579</v>
      </c>
      <c r="J14" s="3">
        <f t="shared" si="2"/>
        <v>1.8825561312607946</v>
      </c>
      <c r="L14" s="1"/>
    </row>
    <row r="15" spans="1:12">
      <c r="A15" s="7" t="s">
        <v>139</v>
      </c>
      <c r="B15" s="4" t="s">
        <v>22</v>
      </c>
      <c r="C15" s="3" t="s">
        <v>110</v>
      </c>
      <c r="D15" s="4" t="s">
        <v>130</v>
      </c>
      <c r="E15" s="9">
        <v>622</v>
      </c>
      <c r="F15" s="9">
        <v>561</v>
      </c>
      <c r="G15" s="9">
        <v>1021</v>
      </c>
      <c r="H15" s="3">
        <f t="shared" si="0"/>
        <v>0.90192926045016075</v>
      </c>
      <c r="I15" s="5">
        <f t="shared" si="1"/>
        <v>591.5</v>
      </c>
      <c r="J15" s="3">
        <f t="shared" si="2"/>
        <v>1.7261200338123415</v>
      </c>
      <c r="L15" s="1"/>
    </row>
    <row r="16" spans="1:12">
      <c r="A16" s="7" t="s">
        <v>139</v>
      </c>
      <c r="B16" s="4" t="s">
        <v>22</v>
      </c>
      <c r="C16" s="3" t="s">
        <v>110</v>
      </c>
      <c r="D16" s="4" t="s">
        <v>130</v>
      </c>
      <c r="E16" s="9">
        <v>633</v>
      </c>
      <c r="F16" s="9">
        <v>574</v>
      </c>
      <c r="G16" s="9">
        <v>1133</v>
      </c>
      <c r="H16" s="3">
        <f t="shared" si="0"/>
        <v>0.90679304897314372</v>
      </c>
      <c r="I16" s="5">
        <f t="shared" si="1"/>
        <v>603.5</v>
      </c>
      <c r="J16" s="3">
        <f t="shared" si="2"/>
        <v>1.8773819386909694</v>
      </c>
      <c r="L16" s="1"/>
    </row>
    <row r="17" spans="3:10">
      <c r="C17" s="3"/>
      <c r="D17" s="4"/>
    </row>
    <row r="21" spans="3:10">
      <c r="F21" s="19"/>
      <c r="G21" s="19"/>
      <c r="H21" s="19"/>
      <c r="I21" s="19"/>
      <c r="J21" s="19"/>
    </row>
  </sheetData>
  <autoFilter ref="A1:J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Examined material (H. abeillei)</vt:lpstr>
      <vt:lpstr>Morphometric data (H. abeillei)</vt:lpstr>
      <vt:lpstr>Punctatissima gr_1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2021-09-28T16:03:03Z</dcterms:modified>
</cp:coreProperties>
</file>